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5\石川オープン\"/>
    </mc:Choice>
  </mc:AlternateContent>
  <workbookProtection workbookPassword="E888" lockStructure="1"/>
  <bookViews>
    <workbookView xWindow="120" yWindow="15" windowWidth="12120" windowHeight="9120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'参加申込書（ＷＥＢ）'!$A$1:$AI$42</definedName>
    <definedName name="_xlnm.Print_Area" localSheetId="1">'参加申込書（手書き）'!$A$1:$M$44</definedName>
    <definedName name="_xlnm.Print_Area" localSheetId="2">選手確認表!$A$1:$H$23</definedName>
  </definedNames>
  <calcPr calcId="152511"/>
</workbook>
</file>

<file path=xl/calcChain.xml><?xml version="1.0" encoding="utf-8"?>
<calcChain xmlns="http://schemas.openxmlformats.org/spreadsheetml/2006/main">
  <c r="L28" i="6" l="1"/>
  <c r="AR3" i="6"/>
  <c r="AQ3" i="6"/>
  <c r="A3" i="6"/>
  <c r="N7" i="6" s="1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28" i="6"/>
  <c r="AT28" i="6"/>
  <c r="AQ28" i="6"/>
  <c r="AO28" i="6"/>
  <c r="AL28" i="6"/>
  <c r="AJ28" i="6"/>
  <c r="AG28" i="6"/>
  <c r="AV28" i="6"/>
  <c r="BA28" i="6"/>
  <c r="BD28" i="6"/>
  <c r="BH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G5" i="8" s="1"/>
  <c r="AN3" i="8" s="1"/>
  <c r="J17" i="8"/>
  <c r="K17" i="8"/>
  <c r="L17" i="8"/>
  <c r="M17" i="8"/>
  <c r="H5" i="8" s="1"/>
  <c r="AO3" i="8" s="1"/>
  <c r="J18" i="8"/>
  <c r="K18" i="8"/>
  <c r="L18" i="8"/>
  <c r="M18" i="8"/>
  <c r="I5" i="8" s="1"/>
  <c r="AP3" i="8" s="1"/>
  <c r="A3" i="8"/>
  <c r="N7" i="8" s="1"/>
  <c r="B3" i="8"/>
  <c r="C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 s="1"/>
  <c r="AI3" i="8" s="1"/>
  <c r="M12" i="8"/>
  <c r="C5" i="8" s="1"/>
  <c r="AJ3" i="8" s="1"/>
  <c r="M13" i="8"/>
  <c r="D5" i="8" s="1"/>
  <c r="AK3" i="8" s="1"/>
  <c r="M14" i="8"/>
  <c r="E5" i="8" s="1"/>
  <c r="AL3" i="8" s="1"/>
  <c r="A8" i="8"/>
  <c r="B8" i="8"/>
  <c r="C8" i="8"/>
  <c r="D8" i="8"/>
  <c r="D10" i="8"/>
  <c r="D12" i="8"/>
  <c r="D14" i="8"/>
  <c r="D16" i="8"/>
  <c r="D18" i="8"/>
  <c r="D24" i="8"/>
  <c r="D26" i="8"/>
  <c r="J8" i="8"/>
  <c r="A10" i="8"/>
  <c r="A12" i="8"/>
  <c r="A14" i="8"/>
  <c r="A16" i="8"/>
  <c r="A18" i="8"/>
  <c r="A24" i="8"/>
  <c r="A26" i="8"/>
  <c r="J9" i="8"/>
  <c r="B10" i="8"/>
  <c r="C10" i="8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I24" i="8"/>
  <c r="I29" i="8" s="1"/>
  <c r="N24" i="8"/>
  <c r="D16" i="7"/>
  <c r="D15" i="7"/>
  <c r="D14" i="7"/>
  <c r="D13" i="7"/>
  <c r="D12" i="7"/>
  <c r="D11" i="7"/>
  <c r="D10" i="7"/>
  <c r="D9" i="7"/>
  <c r="K9" i="7"/>
  <c r="K16" i="7"/>
  <c r="K15" i="7"/>
  <c r="K14" i="7"/>
  <c r="K13" i="7"/>
  <c r="K12" i="7"/>
  <c r="K11" i="7"/>
  <c r="K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 s="1"/>
  <c r="AI3" i="6" s="1"/>
  <c r="M12" i="6"/>
  <c r="C5" i="6" s="1"/>
  <c r="AJ3" i="6" s="1"/>
  <c r="M14" i="6"/>
  <c r="E5" i="6" s="1"/>
  <c r="AL3" i="6" s="1"/>
  <c r="M15" i="6"/>
  <c r="F5" i="6" s="1"/>
  <c r="AM3" i="6" s="1"/>
  <c r="M16" i="6"/>
  <c r="G5" i="6" s="1"/>
  <c r="AN3" i="6" s="1"/>
  <c r="M17" i="6"/>
  <c r="H5" i="6" s="1"/>
  <c r="AO3" i="6" s="1"/>
  <c r="M18" i="6"/>
  <c r="I5" i="6" s="1"/>
  <c r="AP3" i="6" s="1"/>
  <c r="G2" i="7"/>
  <c r="A23" i="7"/>
  <c r="B12" i="7"/>
  <c r="B11" i="7"/>
  <c r="B10" i="7"/>
  <c r="B9" i="7"/>
  <c r="B2" i="7"/>
  <c r="B23" i="1"/>
  <c r="B25" i="1"/>
  <c r="B27" i="1"/>
  <c r="B29" i="1"/>
  <c r="B31" i="1"/>
  <c r="B33" i="1"/>
  <c r="B35" i="1"/>
  <c r="I20" i="6"/>
  <c r="I25" i="6" s="1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B8" i="6"/>
  <c r="B10" i="6"/>
  <c r="B12" i="6"/>
  <c r="B14" i="6"/>
  <c r="B16" i="6"/>
  <c r="B18" i="6"/>
  <c r="B20" i="6"/>
  <c r="B22" i="6"/>
  <c r="D8" i="6"/>
  <c r="D10" i="6"/>
  <c r="D12" i="6"/>
  <c r="D14" i="6"/>
  <c r="D16" i="6"/>
  <c r="D18" i="6"/>
  <c r="D20" i="6"/>
  <c r="D22" i="6"/>
  <c r="A8" i="6"/>
  <c r="A10" i="6"/>
  <c r="A12" i="6"/>
  <c r="A14" i="6"/>
  <c r="A16" i="6"/>
  <c r="A18" i="6"/>
  <c r="A20" i="6"/>
  <c r="A22" i="6"/>
  <c r="E34" i="5"/>
  <c r="E32" i="5"/>
  <c r="E30" i="5"/>
  <c r="E28" i="5"/>
  <c r="E26" i="5"/>
  <c r="E24" i="5"/>
  <c r="E22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A3" i="7"/>
  <c r="B22" i="7" s="1"/>
  <c r="D3" i="8"/>
  <c r="N8" i="8" s="1"/>
  <c r="D3" i="6"/>
  <c r="N8" i="6" s="1"/>
  <c r="G11" i="8" l="1"/>
  <c r="G9" i="6"/>
  <c r="G8" i="6"/>
  <c r="G12" i="6"/>
  <c r="G9" i="8"/>
  <c r="G11" i="6"/>
  <c r="G12" i="8"/>
  <c r="G8" i="8"/>
  <c r="G10" i="8" l="1"/>
  <c r="G10" i="6"/>
</calcChain>
</file>

<file path=xl/comments1.xml><?xml version="1.0" encoding="utf-8"?>
<comments xmlns="http://schemas.openxmlformats.org/spreadsheetml/2006/main">
  <authors>
    <author>税務課</author>
    <author>岡村　光洋</author>
    <author>okamura</author>
  </authors>
  <commentList>
    <comment ref="A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左に出る矢印をクリックし
メニューより選んでください
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左に出る矢印をクリックし
メニューより選んでください
</t>
        </r>
      </text>
    </comment>
    <comment ref="P8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○○○○○○○の形式で記入してください。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○○○○○○○○○○の形式で記入してください</t>
        </r>
      </text>
    </comment>
    <comment ref="W20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W22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W24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AD24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W26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AD26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W28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AD28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W30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AD30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W32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AD32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W34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AD34" authorId="1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E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</commentList>
</comments>
</file>

<file path=xl/sharedStrings.xml><?xml version="1.0" encoding="utf-8"?>
<sst xmlns="http://schemas.openxmlformats.org/spreadsheetml/2006/main" count="426" uniqueCount="224">
  <si>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</si>
  <si>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</si>
  <si>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</si>
  <si>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</si>
  <si>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</si>
  <si>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</si>
  <si>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</si>
  <si>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</si>
  <si>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</si>
  <si>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</si>
  <si>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</si>
  <si>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</si>
  <si>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</si>
  <si>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</si>
  <si>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</si>
  <si>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</si>
  <si>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</si>
  <si>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</si>
  <si>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</si>
  <si>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</si>
  <si>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</si>
  <si>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</si>
  <si>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②</t>
    <phoneticPr fontId="2"/>
  </si>
  <si>
    <t>⑧</t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</si>
  <si>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</si>
  <si>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</si>
  <si>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</si>
  <si>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</si>
  <si>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</si>
  <si>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</si>
  <si>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</si>
  <si>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</si>
  <si>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</si>
  <si>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</si>
  <si>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</si>
  <si>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</si>
  <si>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</si>
  <si>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</si>
  <si>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</si>
  <si>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</si>
  <si>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</si>
  <si>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☆①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</si>
  <si>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</si>
  <si>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</si>
  <si>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</si>
  <si>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</si>
  <si>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参加部門をメニューから選んで下さい→</t>
    <rPh sb="0" eb="2">
      <t>サンカ</t>
    </rPh>
    <rPh sb="2" eb="4">
      <t>ブモン</t>
    </rPh>
    <rPh sb="11" eb="12">
      <t>エラ</t>
    </rPh>
    <rPh sb="14" eb="15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</si>
  <si>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</si>
  <si>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</si>
  <si>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</si>
  <si>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</si>
  <si>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</si>
  <si>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</si>
  <si>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</si>
  <si>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</si>
  <si>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</si>
  <si>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</si>
  <si>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</si>
  <si>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</si>
  <si>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</si>
  <si>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</si>
  <si>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</si>
  <si>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</si>
  <si>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</si>
  <si>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</si>
  <si>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</si>
  <si>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</si>
  <si>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</si>
  <si>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</si>
  <si>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</si>
  <si>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</si>
  <si>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</si>
  <si>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</si>
  <si>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</si>
  <si>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</si>
  <si>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</si>
  <si>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</si>
  <si>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</si>
  <si>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</si>
  <si>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</si>
  <si>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</si>
  <si>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</si>
  <si>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</si>
  <si>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</si>
  <si>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</si>
  <si>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</si>
  <si>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</si>
  <si>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</si>
  <si>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</si>
  <si>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</si>
  <si>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</si>
  <si>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</si>
  <si>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</si>
  <si>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☆①はキャプテンの氏名を記入して下さい。</t>
    <rPh sb="9" eb="11">
      <t>シメイ</t>
    </rPh>
    <rPh sb="12" eb="14">
      <t>キニュウ</t>
    </rPh>
    <rPh sb="16" eb="17">
      <t>クダ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</si>
  <si>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</si>
  <si>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</si>
  <si>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</si>
  <si>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</si>
  <si>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</si>
  <si>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</si>
  <si>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</si>
  <si>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</si>
  <si>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</si>
  <si>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</si>
  <si>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</si>
  <si>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</si>
  <si>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</si>
  <si>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</si>
  <si>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</si>
  <si>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</si>
  <si>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</si>
  <si>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</si>
  <si>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</si>
  <si>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</si>
  <si>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</si>
  <si>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</si>
  <si>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</si>
  <si>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</si>
  <si>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</si>
  <si>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</si>
  <si>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</si>
  <si>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</si>
  <si>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</si>
  <si>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</si>
  <si>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</si>
  <si>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</si>
  <si>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</si>
  <si>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</si>
  <si>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</si>
  <si>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</si>
  <si>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</si>
  <si>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</si>
  <si>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</si>
  <si>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</si>
  <si>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</si>
  <si>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</si>
  <si>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</si>
  <si>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</si>
  <si>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</si>
  <si>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</si>
  <si>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</si>
  <si>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</si>
  <si>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</si>
  <si>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</si>
  <si>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</si>
  <si>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</si>
  <si>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</si>
  <si>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</si>
  <si>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</si>
  <si>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</si>
  <si>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</si>
  <si>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</si>
  <si>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</si>
  <si>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</si>
  <si>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</si>
  <si>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</si>
  <si>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</si>
  <si>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</si>
  <si>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</si>
  <si>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</si>
  <si>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</si>
  <si>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</si>
  <si>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</si>
  <si>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</si>
  <si>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</si>
  <si>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</si>
  <si>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</si>
  <si>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</si>
  <si>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</si>
  <si>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</si>
  <si>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</si>
  <si>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</si>
  <si>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</si>
  <si>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</si>
  <si>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</si>
  <si>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</si>
  <si>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</si>
  <si>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</si>
  <si>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</si>
  <si>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</si>
  <si>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</si>
  <si>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</si>
  <si>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</si>
  <si>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</si>
  <si>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</si>
  <si>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</si>
  <si>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</si>
  <si>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レフリー
資格</t>
    <rPh sb="5" eb="7">
      <t>シカク</t>
    </rPh>
    <phoneticPr fontId="2"/>
  </si>
  <si>
    <t>※レフリー資格は　Ａ級の方は「Ａ」，Ｂ級の方は「Ｂ」，Ｃ級の方は「Ｃ」を記入して下さい</t>
    <rPh sb="5" eb="7">
      <t>シカク</t>
    </rPh>
    <rPh sb="10" eb="11">
      <t>キュウ</t>
    </rPh>
    <rPh sb="12" eb="13">
      <t>カタ</t>
    </rPh>
    <rPh sb="19" eb="20">
      <t>キュウ</t>
    </rPh>
    <rPh sb="21" eb="22">
      <t>カタ</t>
    </rPh>
    <rPh sb="28" eb="29">
      <t>キュウ</t>
    </rPh>
    <rPh sb="30" eb="31">
      <t>カタ</t>
    </rPh>
    <rPh sb="36" eb="38">
      <t>キニュウ</t>
    </rPh>
    <rPh sb="40" eb="41">
      <t>クダ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</si>
  <si>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</si>
  <si>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備考</t>
    <rPh sb="0" eb="2">
      <t>ビコウ</t>
    </rPh>
    <phoneticPr fontId="2"/>
  </si>
  <si>
    <t>←Ａ３～ＡＲ３のセル（黄色枠・青枠）を得点集計表の「参加チーム」の指定枠に「値のみ」ペーストしてください。</t>
    <rPh sb="11" eb="13">
      <t>キイロ</t>
    </rPh>
    <rPh sb="13" eb="14">
      <t>ワク</t>
    </rPh>
    <rPh sb="15" eb="16">
      <t>アオ</t>
    </rPh>
    <rPh sb="16" eb="17">
      <t>ワク</t>
    </rPh>
    <rPh sb="19" eb="21">
      <t>トクテン</t>
    </rPh>
    <rPh sb="21" eb="24">
      <t>シュウケイヒョウ</t>
    </rPh>
    <rPh sb="26" eb="28">
      <t>サンカ</t>
    </rPh>
    <rPh sb="33" eb="36">
      <t>シテイワク</t>
    </rPh>
    <rPh sb="38" eb="39">
      <t>アタイ</t>
    </rPh>
    <phoneticPr fontId="2"/>
  </si>
  <si>
    <t>（列数）</t>
    <rPh sb="1" eb="2">
      <t>レツ</t>
    </rPh>
    <rPh sb="2" eb="3">
      <t>スウ</t>
    </rPh>
    <phoneticPr fontId="2"/>
  </si>
  <si>
    <t>日本連盟
会員番号
（会員のみ）</t>
    <rPh sb="0" eb="2">
      <t>ニホン</t>
    </rPh>
    <rPh sb="2" eb="4">
      <t>レンメイ</t>
    </rPh>
    <rPh sb="5" eb="7">
      <t>カイイン</t>
    </rPh>
    <rPh sb="7" eb="9">
      <t>バンゴウ</t>
    </rPh>
    <rPh sb="11" eb="13">
      <t>カイイン</t>
    </rPh>
    <phoneticPr fontId="2"/>
  </si>
  <si>
    <t>ジュニアの部　Ｂ</t>
    <rPh sb="5" eb="6">
      <t>ブ</t>
    </rPh>
    <phoneticPr fontId="2"/>
  </si>
  <si>
    <t>県連盟会員
該当のみ○</t>
    <rPh sb="0" eb="1">
      <t>ケン</t>
    </rPh>
    <rPh sb="1" eb="3">
      <t>レンメイ</t>
    </rPh>
    <rPh sb="3" eb="5">
      <t>カイイン</t>
    </rPh>
    <rPh sb="6" eb="8">
      <t>ガイトウ</t>
    </rPh>
    <phoneticPr fontId="2"/>
  </si>
  <si>
    <t>kinball_ishikawa@yahoo.co.jp</t>
    <phoneticPr fontId="2"/>
  </si>
  <si>
    <t>ビギナーの部</t>
    <rPh sb="5" eb="6">
      <t>ブ</t>
    </rPh>
    <phoneticPr fontId="2"/>
  </si>
  <si>
    <t>郵便番号</t>
    <rPh sb="0" eb="4">
      <t>ユウビンバンゴウ</t>
    </rPh>
    <phoneticPr fontId="2"/>
  </si>
  <si>
    <t>ふりがな</t>
    <phoneticPr fontId="2"/>
  </si>
  <si>
    <t>アシスタント
コーチ</t>
    <phoneticPr fontId="2"/>
  </si>
  <si>
    <t>E-mail</t>
    <phoneticPr fontId="2"/>
  </si>
  <si>
    <t>住所</t>
    <rPh sb="0" eb="2">
      <t>ジュウショ</t>
    </rPh>
    <phoneticPr fontId="2"/>
  </si>
  <si>
    <t>月</t>
    <rPh sb="0" eb="1">
      <t>ツキ</t>
    </rPh>
    <phoneticPr fontId="2"/>
  </si>
  <si>
    <t>～</t>
    <phoneticPr fontId="2"/>
  </si>
  <si>
    <t>申込期間</t>
    <rPh sb="0" eb="2">
      <t>モウシコミ</t>
    </rPh>
    <rPh sb="2" eb="4">
      <t>キカン</t>
    </rPh>
    <phoneticPr fontId="2"/>
  </si>
  <si>
    <t>※代表者・ヘッドコーチ・アシスタントコーチは選手を兼任することができます。</t>
    <rPh sb="1" eb="4">
      <t>ダイヒョウシャ</t>
    </rPh>
    <rPh sb="22" eb="24">
      <t>センシュ</t>
    </rPh>
    <rPh sb="25" eb="27">
      <t>ケンニン</t>
    </rPh>
    <phoneticPr fontId="2"/>
  </si>
  <si>
    <t>B</t>
    <phoneticPr fontId="2"/>
  </si>
  <si>
    <t>C</t>
    <phoneticPr fontId="2"/>
  </si>
  <si>
    <t>EA</t>
    <phoneticPr fontId="2"/>
  </si>
  <si>
    <t>EB</t>
    <phoneticPr fontId="2"/>
  </si>
  <si>
    <t>女</t>
    <rPh sb="0" eb="1">
      <t>オンナ</t>
    </rPh>
    <phoneticPr fontId="2"/>
  </si>
  <si>
    <t>不可</t>
    <rPh sb="0" eb="2">
      <t>フカ</t>
    </rPh>
    <phoneticPr fontId="2"/>
  </si>
  <si>
    <t>○</t>
    <phoneticPr fontId="2"/>
  </si>
  <si>
    <t>第21回石川オープンキンボールスポーツ大会</t>
    <rPh sb="0" eb="1">
      <t>ダイ</t>
    </rPh>
    <rPh sb="3" eb="4">
      <t>カイ</t>
    </rPh>
    <rPh sb="4" eb="6">
      <t>イシカワ</t>
    </rPh>
    <rPh sb="19" eb="21">
      <t>タイカイ</t>
    </rPh>
    <phoneticPr fontId="2"/>
  </si>
  <si>
    <t>令和5年5月1日（月）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</si>
  <si>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令和5年5月31日（水）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スイ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</si>
  <si>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</si>
  <si>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ジュニアの部　Ａ</t>
    <rPh sb="5" eb="6">
      <t>ブ</t>
    </rPh>
    <phoneticPr fontId="2"/>
  </si>
  <si>
    <t>ＯＶＥＲ４０の部</t>
    <rPh sb="7" eb="8">
      <t>ブ</t>
    </rPh>
    <phoneticPr fontId="2"/>
  </si>
  <si>
    <t>ミックスの部　エンジョイ</t>
    <rPh sb="5" eb="6">
      <t>ブ</t>
    </rPh>
    <phoneticPr fontId="2"/>
  </si>
  <si>
    <t>ミックスの部</t>
    <rPh sb="5" eb="6">
      <t>ブ</t>
    </rPh>
    <phoneticPr fontId="2"/>
  </si>
  <si>
    <t>選んでください</t>
    <rPh sb="0" eb="1">
      <t>エラ</t>
    </rPh>
    <phoneticPr fontId="2"/>
  </si>
  <si>
    <t>2023－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</si>
</sst>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6" formatCode="&quot;¥&quot;#,##0;[Red]&quot;¥&quot;\-#,##0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[$-411]ggge&quot;年&quot;m&quot;月&quot;d&quot;日&quot;\(aaa\)"/>
    <numFmt numFmtId="181" formatCode="[$-411]ggge&quot;年&quot;m&quot;月&quot;d&quot;日&quot;;@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18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9" fillId="0" borderId="0" xfId="0" applyFont="1" applyAlignment="1"/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6" fontId="0" fillId="0" borderId="1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5" xfId="0" applyNumberFormat="1" applyBorder="1" applyAlignment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shrinkToFit="1"/>
    </xf>
    <xf numFmtId="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7" fillId="0" borderId="19" xfId="0" applyNumberFormat="1" applyFont="1" applyBorder="1" applyAlignment="1" applyProtection="1">
      <alignment horizontal="center" vertical="center" shrinkToFit="1"/>
      <protection hidden="1"/>
    </xf>
    <xf numFmtId="0" fontId="27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" borderId="0" xfId="0" applyNumberFormat="1" applyFill="1"/>
    <xf numFmtId="0" fontId="0" fillId="3" borderId="0" xfId="0" applyNumberFormat="1" applyFill="1" applyBorder="1"/>
    <xf numFmtId="0" fontId="27" fillId="0" borderId="21" xfId="0" applyNumberFormat="1" applyFont="1" applyBorder="1" applyAlignment="1" applyProtection="1">
      <alignment horizontal="center" vertical="center" shrinkToFit="1"/>
      <protection hidden="1"/>
    </xf>
    <xf numFmtId="0" fontId="27" fillId="0" borderId="22" xfId="0" applyNumberFormat="1" applyFont="1" applyBorder="1" applyAlignment="1" applyProtection="1">
      <alignment horizontal="center" vertical="center" shrinkToFit="1"/>
      <protection hidden="1"/>
    </xf>
    <xf numFmtId="0" fontId="27" fillId="0" borderId="23" xfId="0" applyNumberFormat="1" applyFont="1" applyBorder="1" applyAlignment="1" applyProtection="1">
      <alignment horizontal="center" vertical="center" shrinkToFit="1"/>
      <protection hidden="1"/>
    </xf>
    <xf numFmtId="0" fontId="27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27" fillId="0" borderId="25" xfId="0" applyNumberFormat="1" applyFont="1" applyBorder="1" applyAlignment="1" applyProtection="1">
      <alignment horizontal="center" vertical="center" shrinkToFit="1"/>
      <protection hidden="1"/>
    </xf>
    <xf numFmtId="0" fontId="28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27" fillId="0" borderId="27" xfId="0" applyNumberFormat="1" applyFont="1" applyBorder="1" applyAlignment="1" applyProtection="1">
      <alignment horizontal="center" vertical="center" shrinkToFit="1"/>
      <protection hidden="1"/>
    </xf>
    <xf numFmtId="0" fontId="28" fillId="0" borderId="2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27" fillId="0" borderId="28" xfId="0" applyNumberFormat="1" applyFont="1" applyBorder="1" applyAlignment="1" applyProtection="1">
      <alignment horizontal="center" vertical="center" shrinkToFit="1"/>
      <protection hidden="1"/>
    </xf>
    <xf numFmtId="0" fontId="28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28" fillId="0" borderId="29" xfId="0" applyNumberFormat="1" applyFont="1" applyBorder="1" applyAlignment="1" applyProtection="1">
      <alignment horizontal="center" vertical="center"/>
      <protection hidden="1"/>
    </xf>
    <xf numFmtId="0" fontId="27" fillId="0" borderId="26" xfId="0" applyNumberFormat="1" applyFont="1" applyBorder="1" applyAlignment="1" applyProtection="1">
      <alignment horizontal="center" vertical="center" shrinkToFit="1"/>
      <protection hidden="1"/>
    </xf>
    <xf numFmtId="0" fontId="27" fillId="0" borderId="33" xfId="0" applyNumberFormat="1" applyFont="1" applyBorder="1" applyAlignment="1" applyProtection="1">
      <alignment horizontal="center" vertical="center" shrinkToFit="1"/>
      <protection hidden="1"/>
    </xf>
    <xf numFmtId="0" fontId="28" fillId="0" borderId="4" xfId="0" applyNumberFormat="1" applyFont="1" applyBorder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vertical="center"/>
      <protection hidden="1"/>
    </xf>
    <xf numFmtId="0" fontId="27" fillId="0" borderId="2" xfId="0" applyNumberFormat="1" applyFont="1" applyBorder="1" applyAlignment="1" applyProtection="1">
      <alignment horizontal="center" vertical="center" shrinkToFit="1"/>
      <protection hidden="1"/>
    </xf>
    <xf numFmtId="0" fontId="28" fillId="0" borderId="26" xfId="0" applyNumberFormat="1" applyFont="1" applyBorder="1" applyAlignment="1" applyProtection="1">
      <alignment horizontal="center" vertical="center"/>
      <protection hidden="1"/>
    </xf>
    <xf numFmtId="0" fontId="22" fillId="0" borderId="33" xfId="0" applyNumberFormat="1" applyFont="1" applyBorder="1" applyAlignment="1" applyProtection="1">
      <alignment horizontal="center" vertical="center" wrapText="1"/>
      <protection hidden="1"/>
    </xf>
    <xf numFmtId="0" fontId="27" fillId="0" borderId="3" xfId="0" applyNumberFormat="1" applyFont="1" applyBorder="1" applyAlignment="1" applyProtection="1">
      <alignment horizontal="center" vertical="center" shrinkToFit="1"/>
      <protection hidden="1"/>
    </xf>
    <xf numFmtId="0" fontId="28" fillId="0" borderId="7" xfId="0" applyNumberFormat="1" applyFont="1" applyBorder="1" applyAlignment="1" applyProtection="1">
      <alignment horizontal="center" vertical="center"/>
      <protection hidden="1"/>
    </xf>
    <xf numFmtId="0" fontId="22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30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2" xfId="0" applyNumberFormat="1" applyFont="1" applyFill="1" applyBorder="1" applyAlignment="1" applyProtection="1">
      <alignment horizontal="center" vertical="center"/>
      <protection hidden="1"/>
    </xf>
    <xf numFmtId="0" fontId="27" fillId="0" borderId="4" xfId="0" applyNumberFormat="1" applyFont="1" applyBorder="1" applyAlignment="1" applyProtection="1">
      <alignment horizontal="center" vertical="center" shrinkToFit="1"/>
      <protection hidden="1"/>
    </xf>
    <xf numFmtId="0" fontId="27" fillId="0" borderId="36" xfId="0" applyNumberFormat="1" applyFont="1" applyBorder="1" applyAlignment="1" applyProtection="1">
      <alignment horizontal="center" vertical="center" shrinkToFit="1"/>
      <protection hidden="1"/>
    </xf>
    <xf numFmtId="0" fontId="27" fillId="0" borderId="37" xfId="0" applyNumberFormat="1" applyFont="1" applyBorder="1" applyAlignment="1" applyProtection="1">
      <alignment horizontal="center" vertical="center" shrinkToFit="1"/>
      <protection hidden="1"/>
    </xf>
    <xf numFmtId="0" fontId="27" fillId="0" borderId="38" xfId="0" applyNumberFormat="1" applyFont="1" applyBorder="1" applyAlignment="1" applyProtection="1">
      <alignment horizontal="center" vertical="center" shrinkToFit="1"/>
      <protection hidden="1"/>
    </xf>
    <xf numFmtId="0" fontId="28" fillId="0" borderId="3" xfId="0" applyNumberFormat="1" applyFont="1" applyBorder="1" applyAlignment="1" applyProtection="1">
      <alignment horizontal="center" vertical="center"/>
      <protection hidden="1"/>
    </xf>
    <xf numFmtId="0" fontId="22" fillId="0" borderId="39" xfId="0" applyNumberFormat="1" applyFont="1" applyBorder="1" applyAlignment="1" applyProtection="1">
      <alignment vertical="center" wrapText="1"/>
      <protection hidden="1"/>
    </xf>
    <xf numFmtId="0" fontId="22" fillId="0" borderId="40" xfId="0" applyNumberFormat="1" applyFont="1" applyBorder="1" applyAlignment="1" applyProtection="1">
      <alignment vertical="center" wrapText="1"/>
      <protection hidden="1"/>
    </xf>
    <xf numFmtId="0" fontId="22" fillId="0" borderId="41" xfId="0" applyNumberFormat="1" applyFont="1" applyBorder="1" applyAlignment="1" applyProtection="1">
      <alignment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22" fillId="0" borderId="43" xfId="0" applyNumberFormat="1" applyFont="1" applyBorder="1" applyAlignment="1" applyProtection="1">
      <alignment vertical="center" wrapText="1"/>
      <protection hidden="1"/>
    </xf>
    <xf numFmtId="0" fontId="22" fillId="0" borderId="44" xfId="0" applyNumberFormat="1" applyFont="1" applyBorder="1" applyAlignment="1" applyProtection="1">
      <alignment vertical="center" wrapText="1"/>
      <protection hidden="1"/>
    </xf>
    <xf numFmtId="0" fontId="22" fillId="0" borderId="45" xfId="0" applyNumberFormat="1" applyFont="1" applyBorder="1" applyAlignment="1" applyProtection="1">
      <alignment vertical="center" wrapText="1"/>
      <protection hidden="1"/>
    </xf>
    <xf numFmtId="0" fontId="18" fillId="0" borderId="46" xfId="0" applyNumberFormat="1" applyFont="1" applyBorder="1" applyAlignment="1" applyProtection="1">
      <alignment horizontal="center" vertical="center" wrapText="1"/>
      <protection hidden="1"/>
    </xf>
    <xf numFmtId="0" fontId="18" fillId="0" borderId="47" xfId="0" applyNumberFormat="1" applyFont="1" applyBorder="1" applyAlignment="1" applyProtection="1">
      <alignment horizontal="center" vertical="center" wrapText="1"/>
      <protection hidden="1"/>
    </xf>
    <xf numFmtId="0" fontId="18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9" xfId="0" applyNumberFormat="1" applyFont="1" applyBorder="1" applyAlignment="1" applyProtection="1">
      <alignment horizontal="center" vertical="center" wrapText="1"/>
      <protection hidden="1"/>
    </xf>
    <xf numFmtId="0" fontId="22" fillId="0" borderId="46" xfId="0" applyNumberFormat="1" applyFont="1" applyBorder="1" applyAlignment="1" applyProtection="1">
      <alignment horizontal="center" vertical="center" wrapText="1"/>
      <protection hidden="1"/>
    </xf>
    <xf numFmtId="0" fontId="22" fillId="0" borderId="50" xfId="0" applyNumberFormat="1" applyFont="1" applyBorder="1" applyAlignment="1" applyProtection="1">
      <alignment horizontal="center" vertical="center" wrapText="1"/>
      <protection hidden="1"/>
    </xf>
    <xf numFmtId="0" fontId="22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6" fillId="0" borderId="53" xfId="0" applyNumberFormat="1" applyFont="1" applyBorder="1" applyAlignment="1" applyProtection="1">
      <alignment vertical="center" shrinkToFit="1"/>
      <protection hidden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3" fillId="0" borderId="0" xfId="0" applyFont="1" applyFill="1" applyBorder="1"/>
    <xf numFmtId="0" fontId="33" fillId="0" borderId="0" xfId="0" applyFont="1" applyFill="1" applyBorder="1" applyAlignment="1">
      <alignment vertical="center"/>
    </xf>
    <xf numFmtId="0" fontId="33" fillId="0" borderId="0" xfId="0" applyFont="1" applyBorder="1"/>
    <xf numFmtId="177" fontId="33" fillId="0" borderId="0" xfId="0" applyNumberFormat="1" applyFont="1" applyFill="1" applyBorder="1" applyAlignment="1">
      <alignment vertical="center" wrapText="1"/>
    </xf>
    <xf numFmtId="178" fontId="33" fillId="0" borderId="0" xfId="0" applyNumberFormat="1" applyFont="1" applyFill="1" applyBorder="1"/>
    <xf numFmtId="38" fontId="33" fillId="0" borderId="0" xfId="2" applyFont="1" applyFill="1" applyBorder="1" applyAlignment="1">
      <alignment vertical="center"/>
    </xf>
    <xf numFmtId="0" fontId="0" fillId="5" borderId="0" xfId="0" applyNumberFormat="1" applyFill="1"/>
    <xf numFmtId="6" fontId="0" fillId="5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3" xfId="0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5" fillId="0" borderId="0" xfId="0" applyFont="1" applyFill="1" applyBorder="1" applyAlignment="1">
      <alignment horizontal="center" vertical="center"/>
    </xf>
    <xf numFmtId="0" fontId="36" fillId="0" borderId="0" xfId="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35" fillId="0" borderId="0" xfId="0" applyFont="1" applyFill="1"/>
    <xf numFmtId="0" fontId="35" fillId="0" borderId="0" xfId="0" applyFon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5" fontId="0" fillId="5" borderId="0" xfId="0" applyNumberFormat="1" applyFill="1"/>
    <xf numFmtId="0" fontId="0" fillId="0" borderId="0" xfId="1" applyFont="1" applyBorder="1" applyAlignment="1" applyProtection="1">
      <alignment vertical="center" shrinkToFit="1"/>
    </xf>
    <xf numFmtId="0" fontId="1" fillId="0" borderId="0" xfId="1" applyFont="1" applyBorder="1" applyAlignment="1" applyProtection="1">
      <alignment vertical="center" shrinkToFit="1"/>
    </xf>
    <xf numFmtId="0" fontId="0" fillId="0" borderId="0" xfId="0" applyFont="1"/>
    <xf numFmtId="0" fontId="22" fillId="0" borderId="53" xfId="0" applyFont="1" applyFill="1" applyBorder="1" applyAlignment="1">
      <alignment vertical="center" wrapText="1" shrinkToFit="1"/>
    </xf>
    <xf numFmtId="0" fontId="18" fillId="0" borderId="53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/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0" fontId="0" fillId="0" borderId="0" xfId="0" applyNumberFormat="1" applyBorder="1" applyAlignment="1" applyProtection="1">
      <alignment horizontal="right" vertical="center"/>
    </xf>
    <xf numFmtId="181" fontId="0" fillId="0" borderId="0" xfId="0" applyNumberFormat="1" applyBorder="1" applyAlignment="1" applyProtection="1">
      <alignment horizontal="center" vertical="center"/>
    </xf>
    <xf numFmtId="180" fontId="0" fillId="0" borderId="0" xfId="0" applyNumberFormat="1" applyBorder="1" applyAlignment="1" applyProtection="1">
      <alignment horizontal="left" vertical="center"/>
    </xf>
    <xf numFmtId="0" fontId="37" fillId="0" borderId="0" xfId="0" applyFont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62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6" borderId="15" xfId="0" applyFont="1" applyFill="1" applyBorder="1" applyAlignment="1" applyProtection="1">
      <alignment horizontal="center" vertical="center" shrinkToFit="1"/>
      <protection locked="0"/>
    </xf>
    <xf numFmtId="0" fontId="5" fillId="6" borderId="16" xfId="0" applyFont="1" applyFill="1" applyBorder="1" applyAlignment="1" applyProtection="1">
      <alignment horizontal="center" vertical="center" shrinkToFit="1"/>
      <protection locked="0"/>
    </xf>
    <xf numFmtId="0" fontId="5" fillId="6" borderId="77" xfId="0" applyFont="1" applyFill="1" applyBorder="1" applyAlignment="1" applyProtection="1">
      <alignment horizontal="center" vertical="center" shrinkToFit="1"/>
      <protection locked="0"/>
    </xf>
    <xf numFmtId="0" fontId="5" fillId="6" borderId="62" xfId="0" applyFont="1" applyFill="1" applyBorder="1" applyAlignment="1" applyProtection="1">
      <alignment horizontal="center" vertical="center" shrinkToFit="1"/>
      <protection locked="0"/>
    </xf>
    <xf numFmtId="0" fontId="5" fillId="6" borderId="33" xfId="0" applyFont="1" applyFill="1" applyBorder="1" applyAlignment="1" applyProtection="1">
      <alignment horizontal="center" vertical="center" shrinkToFit="1"/>
      <protection locked="0"/>
    </xf>
    <xf numFmtId="0" fontId="5" fillId="6" borderId="78" xfId="0" applyFont="1" applyFill="1" applyBorder="1" applyAlignment="1" applyProtection="1">
      <alignment horizontal="center" vertical="center" shrinkToFit="1"/>
      <protection locked="0"/>
    </xf>
    <xf numFmtId="0" fontId="5" fillId="6" borderId="10" xfId="0" applyFont="1" applyFill="1" applyBorder="1" applyAlignment="1" applyProtection="1">
      <alignment horizontal="center"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5" fillId="6" borderId="59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9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/>
      <protection locked="0"/>
    </xf>
    <xf numFmtId="0" fontId="4" fillId="0" borderId="89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6" borderId="9" xfId="0" applyFont="1" applyFill="1" applyBorder="1" applyAlignment="1" applyProtection="1">
      <alignment horizontal="center" vertical="center" shrinkToFit="1"/>
      <protection locked="0"/>
    </xf>
    <xf numFmtId="0" fontId="5" fillId="6" borderId="53" xfId="0" applyFont="1" applyFill="1" applyBorder="1" applyAlignment="1" applyProtection="1">
      <alignment horizontal="center" vertical="center" shrinkToFit="1"/>
      <protection locked="0"/>
    </xf>
    <xf numFmtId="0" fontId="5" fillId="6" borderId="57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20" fillId="0" borderId="87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7" xfId="0" applyFont="1" applyFill="1" applyBorder="1" applyAlignment="1" applyProtection="1">
      <alignment horizontal="center" vertical="center" shrinkToFit="1"/>
      <protection locked="0"/>
    </xf>
    <xf numFmtId="0" fontId="5" fillId="6" borderId="7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2" borderId="68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69" xfId="0" applyFont="1" applyFill="1" applyBorder="1" applyAlignment="1" applyProtection="1">
      <alignment horizontal="center" vertical="center" shrinkToFit="1"/>
      <protection locked="0"/>
    </xf>
    <xf numFmtId="0" fontId="5" fillId="6" borderId="13" xfId="0" applyFont="1" applyFill="1" applyBorder="1" applyAlignment="1" applyProtection="1">
      <alignment horizontal="center" vertical="center" shrinkToFit="1"/>
      <protection locked="0"/>
    </xf>
    <xf numFmtId="0" fontId="5" fillId="6" borderId="63" xfId="0" applyFont="1" applyFill="1" applyBorder="1" applyAlignment="1" applyProtection="1">
      <alignment horizontal="center" vertical="center" shrinkToFit="1"/>
      <protection locked="0"/>
    </xf>
    <xf numFmtId="0" fontId="5" fillId="6" borderId="14" xfId="0" applyFont="1" applyFill="1" applyBorder="1" applyAlignment="1" applyProtection="1">
      <alignment horizontal="center" vertical="center" shrinkToFit="1"/>
      <protection locked="0"/>
    </xf>
    <xf numFmtId="0" fontId="20" fillId="7" borderId="13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shrinkToFit="1"/>
      <protection locked="0"/>
    </xf>
    <xf numFmtId="0" fontId="21" fillId="2" borderId="63" xfId="0" applyFont="1" applyFill="1" applyBorder="1" applyAlignment="1" applyProtection="1">
      <alignment horizontal="center" vertical="center" shrinkToFit="1"/>
      <protection locked="0"/>
    </xf>
    <xf numFmtId="0" fontId="21" fillId="2" borderId="40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63" xfId="0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17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4" fillId="7" borderId="13" xfId="0" applyNumberFormat="1" applyFont="1" applyFill="1" applyBorder="1" applyAlignment="1" applyProtection="1">
      <alignment horizontal="center" vertical="center" shrinkToFit="1"/>
      <protection locked="0"/>
    </xf>
    <xf numFmtId="179" fontId="4" fillId="7" borderId="63" xfId="0" applyNumberFormat="1" applyFont="1" applyFill="1" applyBorder="1" applyAlignment="1" applyProtection="1">
      <alignment horizontal="center" vertical="center" shrinkToFit="1"/>
      <protection locked="0"/>
    </xf>
    <xf numFmtId="179" fontId="4" fillId="7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17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64" xfId="0" applyFill="1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/>
      <protection locked="0"/>
    </xf>
    <xf numFmtId="0" fontId="20" fillId="0" borderId="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shrinkToFit="1"/>
      <protection locked="0"/>
    </xf>
    <xf numFmtId="0" fontId="5" fillId="6" borderId="37" xfId="0" applyFont="1" applyFill="1" applyBorder="1" applyAlignment="1" applyProtection="1">
      <alignment horizontal="center" vertical="center" shrinkToFit="1"/>
      <protection locked="0"/>
    </xf>
    <xf numFmtId="0" fontId="5" fillId="6" borderId="65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9" fontId="5" fillId="2" borderId="6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5" fillId="6" borderId="66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6" borderId="6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15" fillId="6" borderId="34" xfId="1" applyFont="1" applyFill="1" applyBorder="1" applyAlignment="1" applyProtection="1">
      <alignment horizontal="center" vertical="center"/>
      <protection locked="0"/>
    </xf>
    <xf numFmtId="0" fontId="15" fillId="6" borderId="5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6" borderId="68" xfId="0" applyFont="1" applyFill="1" applyBorder="1" applyAlignment="1" applyProtection="1">
      <alignment horizontal="center" vertical="center" shrinkToFit="1"/>
      <protection locked="0"/>
    </xf>
    <xf numFmtId="0" fontId="5" fillId="6" borderId="25" xfId="0" applyFont="1" applyFill="1" applyBorder="1" applyAlignment="1" applyProtection="1">
      <alignment horizontal="center" vertical="center" shrinkToFit="1"/>
      <protection locked="0"/>
    </xf>
    <xf numFmtId="0" fontId="5" fillId="6" borderId="69" xfId="0" applyFont="1" applyFill="1" applyBorder="1" applyAlignment="1" applyProtection="1">
      <alignment horizontal="center" vertical="center" shrinkToFit="1"/>
      <protection locked="0"/>
    </xf>
    <xf numFmtId="5" fontId="12" fillId="6" borderId="56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53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57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58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24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69" xfId="0" applyBorder="1" applyAlignment="1" applyProtection="1">
      <alignment horizontal="center"/>
      <protection locked="0"/>
    </xf>
    <xf numFmtId="49" fontId="4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8" fillId="0" borderId="1" xfId="1" applyFont="1" applyBorder="1" applyAlignment="1" applyProtection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6" borderId="62" xfId="0" applyFont="1" applyFill="1" applyBorder="1" applyAlignment="1" applyProtection="1">
      <alignment horizontal="center" vertical="center" shrinkToFit="1"/>
      <protection locked="0"/>
    </xf>
    <xf numFmtId="0" fontId="8" fillId="6" borderId="33" xfId="0" applyFont="1" applyFill="1" applyBorder="1" applyAlignment="1" applyProtection="1">
      <alignment horizontal="center" vertical="center" shrinkToFit="1"/>
      <protection locked="0"/>
    </xf>
    <xf numFmtId="0" fontId="8" fillId="6" borderId="78" xfId="0" applyFont="1" applyFill="1" applyBorder="1" applyAlignment="1" applyProtection="1">
      <alignment horizontal="center" vertical="center" shrinkToFit="1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right" vertical="center"/>
    </xf>
    <xf numFmtId="181" fontId="0" fillId="0" borderId="13" xfId="0" applyNumberFormat="1" applyBorder="1" applyAlignment="1" applyProtection="1">
      <alignment horizontal="right" vertical="center"/>
    </xf>
    <xf numFmtId="181" fontId="0" fillId="0" borderId="14" xfId="0" applyNumberFormat="1" applyBorder="1" applyAlignment="1" applyProtection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</xf>
    <xf numFmtId="180" fontId="0" fillId="0" borderId="14" xfId="0" applyNumberFormat="1" applyBorder="1" applyAlignment="1" applyProtection="1">
      <alignment horizontal="left" vertical="center"/>
    </xf>
    <xf numFmtId="180" fontId="0" fillId="0" borderId="1" xfId="0" applyNumberFormat="1" applyBorder="1" applyAlignment="1" applyProtection="1">
      <alignment horizontal="left" vertical="center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1" fillId="2" borderId="64" xfId="0" applyFont="1" applyFill="1" applyBorder="1" applyAlignment="1" applyProtection="1">
      <alignment horizontal="center" vertical="center" shrinkToFit="1"/>
      <protection locked="0"/>
    </xf>
    <xf numFmtId="0" fontId="4" fillId="7" borderId="13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4" xfId="1" applyBorder="1" applyAlignment="1" applyProtection="1">
      <alignment horizontal="center" vertical="center"/>
    </xf>
    <xf numFmtId="0" fontId="9" fillId="0" borderId="59" xfId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5" fillId="0" borderId="9" xfId="0" applyNumberFormat="1" applyFont="1" applyBorder="1" applyAlignment="1" applyProtection="1">
      <alignment horizontal="center" vertical="center" shrinkToFit="1"/>
      <protection hidden="1"/>
    </xf>
    <xf numFmtId="0" fontId="25" fillId="0" borderId="53" xfId="0" applyNumberFormat="1" applyFont="1" applyBorder="1" applyAlignment="1" applyProtection="1">
      <alignment horizontal="center" vertical="center" shrinkToFit="1"/>
      <protection hidden="1"/>
    </xf>
    <xf numFmtId="0" fontId="25" fillId="0" borderId="62" xfId="0" applyNumberFormat="1" applyFont="1" applyBorder="1" applyAlignment="1" applyProtection="1">
      <alignment horizontal="center" vertical="center" shrinkToFit="1"/>
      <protection hidden="1"/>
    </xf>
    <xf numFmtId="0" fontId="25" fillId="0" borderId="33" xfId="0" applyNumberFormat="1" applyFont="1" applyBorder="1" applyAlignment="1" applyProtection="1">
      <alignment horizontal="center" vertical="center" shrinkToFit="1"/>
      <protection hidden="1"/>
    </xf>
    <xf numFmtId="0" fontId="25" fillId="0" borderId="82" xfId="0" applyNumberFormat="1" applyFont="1" applyBorder="1" applyAlignment="1" applyProtection="1">
      <alignment horizontal="center" vertical="center" shrinkToFit="1"/>
      <protection hidden="1"/>
    </xf>
    <xf numFmtId="0" fontId="25" fillId="0" borderId="57" xfId="0" applyNumberFormat="1" applyFont="1" applyBorder="1" applyAlignment="1" applyProtection="1">
      <alignment horizontal="center" vertical="center" shrinkToFit="1"/>
      <protection hidden="1"/>
    </xf>
    <xf numFmtId="0" fontId="25" fillId="0" borderId="83" xfId="0" applyNumberFormat="1" applyFont="1" applyBorder="1" applyAlignment="1" applyProtection="1">
      <alignment horizontal="center" vertical="center" shrinkToFit="1"/>
      <protection hidden="1"/>
    </xf>
    <xf numFmtId="0" fontId="25" fillId="0" borderId="78" xfId="0" applyNumberFormat="1" applyFont="1" applyBorder="1" applyAlignment="1" applyProtection="1">
      <alignment horizontal="center" vertical="center" shrinkToFit="1"/>
      <protection hidden="1"/>
    </xf>
    <xf numFmtId="0" fontId="27" fillId="0" borderId="68" xfId="0" applyNumberFormat="1" applyFont="1" applyBorder="1" applyAlignment="1" applyProtection="1">
      <alignment horizontal="center" vertical="center" shrinkToFit="1"/>
      <protection hidden="1"/>
    </xf>
    <xf numFmtId="0" fontId="27" fillId="0" borderId="25" xfId="0" applyNumberFormat="1" applyFont="1" applyBorder="1" applyAlignment="1" applyProtection="1">
      <alignment horizontal="center" vertical="center" shrinkToFit="1"/>
      <protection hidden="1"/>
    </xf>
    <xf numFmtId="0" fontId="27" fillId="0" borderId="41" xfId="0" applyNumberFormat="1" applyFont="1" applyBorder="1" applyAlignment="1" applyProtection="1">
      <alignment horizontal="center" vertical="center" shrinkToFit="1"/>
      <protection hidden="1"/>
    </xf>
    <xf numFmtId="0" fontId="29" fillId="0" borderId="68" xfId="0" applyNumberFormat="1" applyFont="1" applyBorder="1" applyAlignment="1" applyProtection="1">
      <alignment horizontal="left" vertical="top" wrapText="1"/>
      <protection hidden="1"/>
    </xf>
    <xf numFmtId="0" fontId="29" fillId="0" borderId="25" xfId="0" applyNumberFormat="1" applyFont="1" applyBorder="1" applyAlignment="1" applyProtection="1">
      <alignment horizontal="left" vertical="top" wrapText="1"/>
      <protection hidden="1"/>
    </xf>
    <xf numFmtId="0" fontId="29" fillId="0" borderId="41" xfId="0" applyNumberFormat="1" applyFont="1" applyBorder="1" applyAlignment="1" applyProtection="1">
      <alignment horizontal="left" vertical="top" wrapText="1"/>
      <protection hidden="1"/>
    </xf>
    <xf numFmtId="0" fontId="22" fillId="0" borderId="33" xfId="0" applyNumberFormat="1" applyFont="1" applyBorder="1" applyAlignment="1" applyProtection="1">
      <alignment horizontal="center" vertical="center" wrapText="1"/>
      <protection hidden="1"/>
    </xf>
    <xf numFmtId="0" fontId="22" fillId="0" borderId="78" xfId="0" applyNumberFormat="1" applyFont="1" applyBorder="1" applyAlignment="1" applyProtection="1">
      <alignment horizontal="center" vertical="center" wrapText="1"/>
      <protection hidden="1"/>
    </xf>
    <xf numFmtId="0" fontId="27" fillId="0" borderId="84" xfId="0" applyNumberFormat="1" applyFont="1" applyBorder="1" applyAlignment="1" applyProtection="1">
      <alignment horizontal="center" vertical="center" shrinkToFit="1"/>
      <protection hidden="1"/>
    </xf>
    <xf numFmtId="0" fontId="27" fillId="0" borderId="85" xfId="0" applyNumberFormat="1" applyFont="1" applyBorder="1" applyAlignment="1" applyProtection="1">
      <alignment horizontal="center" vertical="center" shrinkToFit="1"/>
      <protection hidden="1"/>
    </xf>
    <xf numFmtId="0" fontId="27" fillId="0" borderId="39" xfId="0" applyNumberFormat="1" applyFont="1" applyBorder="1" applyAlignment="1" applyProtection="1">
      <alignment horizontal="center" vertical="center" shrinkToFit="1"/>
      <protection hidden="1"/>
    </xf>
    <xf numFmtId="0" fontId="27" fillId="0" borderId="86" xfId="0" applyNumberFormat="1" applyFont="1" applyBorder="1" applyAlignment="1" applyProtection="1">
      <alignment horizontal="center" vertical="center" shrinkToFit="1"/>
      <protection hidden="1"/>
    </xf>
    <xf numFmtId="0" fontId="27" fillId="0" borderId="40" xfId="0" applyNumberFormat="1" applyFont="1" applyBorder="1" applyAlignment="1" applyProtection="1">
      <alignment horizontal="center" vertical="center" shrinkToFit="1"/>
      <protection hidden="1"/>
    </xf>
    <xf numFmtId="0" fontId="18" fillId="0" borderId="25" xfId="0" applyNumberFormat="1" applyFont="1" applyBorder="1" applyAlignment="1" applyProtection="1">
      <alignment horizontal="center" vertical="center" wrapText="1"/>
      <protection hidden="1"/>
    </xf>
    <xf numFmtId="0" fontId="18" fillId="0" borderId="41" xfId="0" applyNumberFormat="1" applyFont="1" applyBorder="1" applyAlignment="1" applyProtection="1">
      <alignment horizontal="center" vertical="center" wrapText="1"/>
      <protection hidden="1"/>
    </xf>
    <xf numFmtId="0" fontId="18" fillId="0" borderId="63" xfId="0" applyNumberFormat="1" applyFont="1" applyBorder="1" applyAlignment="1" applyProtection="1">
      <alignment horizontal="center" vertical="center" wrapText="1"/>
      <protection hidden="1"/>
    </xf>
    <xf numFmtId="0" fontId="18" fillId="0" borderId="40" xfId="0" applyNumberFormat="1" applyFont="1" applyBorder="1" applyAlignment="1" applyProtection="1">
      <alignment horizontal="center" vertical="center" wrapText="1"/>
      <protection hidden="1"/>
    </xf>
    <xf numFmtId="0" fontId="18" fillId="0" borderId="37" xfId="0" applyNumberFormat="1" applyFont="1" applyBorder="1" applyAlignment="1" applyProtection="1">
      <alignment horizontal="center" vertical="center" wrapText="1"/>
      <protection hidden="1"/>
    </xf>
    <xf numFmtId="0" fontId="18" fillId="0" borderId="39" xfId="0" applyNumberFormat="1" applyFont="1" applyBorder="1" applyAlignment="1" applyProtection="1">
      <alignment horizontal="center" vertical="center" wrapText="1"/>
      <protection hidden="1"/>
    </xf>
    <xf numFmtId="0" fontId="22" fillId="0" borderId="63" xfId="0" applyNumberFormat="1" applyFont="1" applyBorder="1" applyAlignment="1" applyProtection="1">
      <alignment horizontal="center" vertical="center" wrapText="1"/>
      <protection hidden="1"/>
    </xf>
    <xf numFmtId="0" fontId="22" fillId="0" borderId="40" xfId="0" applyNumberFormat="1" applyFont="1" applyBorder="1" applyAlignment="1" applyProtection="1">
      <alignment horizontal="center" vertical="center" wrapText="1"/>
      <protection hidden="1"/>
    </xf>
    <xf numFmtId="0" fontId="26" fillId="0" borderId="53" xfId="0" applyNumberFormat="1" applyFont="1" applyBorder="1" applyAlignment="1" applyProtection="1">
      <alignment horizontal="center" vertical="center" shrinkToFit="1"/>
      <protection hidden="1"/>
    </xf>
    <xf numFmtId="0" fontId="32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32" fillId="0" borderId="53" xfId="0" applyNumberFormat="1" applyFont="1" applyBorder="1" applyAlignment="1" applyProtection="1">
      <alignment horizontal="left" vertical="center" shrinkToFit="1"/>
      <protection hidden="1"/>
    </xf>
    <xf numFmtId="0" fontId="31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31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31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25" xfId="0" applyNumberFormat="1" applyFont="1" applyBorder="1" applyAlignment="1" applyProtection="1">
      <alignment horizontal="center" vertical="center" wrapText="1"/>
      <protection hidden="1"/>
    </xf>
    <xf numFmtId="0" fontId="22" fillId="0" borderId="41" xfId="0" applyNumberFormat="1" applyFont="1" applyBorder="1" applyAlignment="1" applyProtection="1">
      <alignment horizontal="center" vertical="center" wrapText="1"/>
      <protection hidden="1"/>
    </xf>
    <xf numFmtId="5" fontId="0" fillId="0" borderId="55" xfId="0" applyNumberFormat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7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3" xfId="0" applyNumberForma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7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63" xfId="0" applyNumberFormat="1" applyBorder="1" applyAlignment="1">
      <alignment horizontal="center" shrinkToFit="1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5" fontId="0" fillId="0" borderId="55" xfId="0" applyNumberFormat="1" applyBorder="1" applyAlignment="1">
      <alignment horizontal="center" vertical="center" textRotation="255" shrinkToFit="1"/>
    </xf>
    <xf numFmtId="5" fontId="0" fillId="0" borderId="70" xfId="0" applyNumberFormat="1" applyBorder="1" applyAlignment="1">
      <alignment horizontal="center" vertical="center" textRotation="255" shrinkToFit="1"/>
    </xf>
    <xf numFmtId="5" fontId="0" fillId="0" borderId="11" xfId="0" applyNumberFormat="1" applyBorder="1" applyAlignment="1">
      <alignment horizontal="center" vertical="center" textRotation="255" shrinkToFit="1"/>
    </xf>
    <xf numFmtId="0" fontId="0" fillId="0" borderId="72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73" xfId="0" applyNumberFormat="1" applyBorder="1" applyAlignment="1">
      <alignment horizontal="center" wrapText="1"/>
    </xf>
    <xf numFmtId="0" fontId="0" fillId="0" borderId="62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71" xfId="0" applyNumberFormat="1" applyBorder="1" applyAlignment="1">
      <alignment horizontal="center" wrapTex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2">
    <dxf>
      <fill>
        <patternFill>
          <bgColor indexed="1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ball_ishikawa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4"/>
  <sheetViews>
    <sheetView tabSelected="1" view="pageBreakPreview" zoomScaleNormal="100" zoomScaleSheetLayoutView="100" workbookViewId="0">
      <selection activeCell="A2" sqref="A2:J3"/>
    </sheetView>
  </sheetViews>
  <sheetFormatPr defaultRowHeight="13.5"/>
  <cols>
    <col min="1" max="1" width="2.625" style="5" customWidth="1"/>
    <col min="2" max="4" width="2.625" style="162" customWidth="1"/>
    <col min="5" max="5" width="2.625" style="5" customWidth="1"/>
    <col min="6" max="8" width="2.625" style="162" customWidth="1"/>
    <col min="9" max="10" width="2.625" style="5" customWidth="1"/>
    <col min="11" max="13" width="2.625" style="162" customWidth="1"/>
    <col min="14" max="16" width="2.625" style="5" customWidth="1"/>
    <col min="17" max="18" width="2.625" style="164" customWidth="1"/>
    <col min="19" max="19" width="2.625" style="5" customWidth="1"/>
    <col min="20" max="21" width="2.625" style="164" customWidth="1"/>
    <col min="22" max="24" width="2.625" style="5" customWidth="1"/>
    <col min="25" max="27" width="2.625" style="164" customWidth="1"/>
    <col min="28" max="30" width="2.625" style="5" customWidth="1"/>
    <col min="31" max="33" width="2.625" style="164" customWidth="1"/>
    <col min="34" max="35" width="2.625" style="5" customWidth="1"/>
    <col min="36" max="36" width="2.625" style="147" customWidth="1"/>
    <col min="37" max="37" width="8.625" style="147" customWidth="1"/>
    <col min="38" max="38" width="14.875" style="140" hidden="1" customWidth="1"/>
    <col min="39" max="39" width="3.5" style="140" hidden="1" customWidth="1"/>
    <col min="40" max="40" width="2.625" style="140" hidden="1" customWidth="1"/>
    <col min="41" max="42" width="3.375" style="140" hidden="1" customWidth="1"/>
    <col min="43" max="43" width="4.625" style="156" hidden="1" customWidth="1"/>
    <col min="44" max="44" width="8.625" style="156" customWidth="1"/>
    <col min="45" max="47" width="2.625" style="4" customWidth="1"/>
    <col min="48" max="93" width="2.625" style="5" customWidth="1"/>
    <col min="94" max="16384" width="9" style="5"/>
  </cols>
  <sheetData>
    <row r="1" spans="1:47" ht="39.950000000000003" customHeight="1">
      <c r="A1" s="345" t="s">
        <v>214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133"/>
      <c r="AK1" s="133"/>
      <c r="AL1" s="161" t="s">
        <v>194</v>
      </c>
      <c r="AM1" s="140">
        <v>1</v>
      </c>
      <c r="AN1" s="140" t="s">
        <v>185</v>
      </c>
      <c r="AO1" s="140" t="s">
        <v>25</v>
      </c>
      <c r="AP1" s="140" t="s">
        <v>96</v>
      </c>
      <c r="AQ1" s="181">
        <v>8000</v>
      </c>
    </row>
    <row r="2" spans="1:47" ht="20.100000000000001" customHeight="1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168"/>
      <c r="L2" s="168"/>
      <c r="M2" s="168"/>
      <c r="N2" s="348" t="s">
        <v>36</v>
      </c>
      <c r="O2" s="348"/>
      <c r="P2" s="348"/>
      <c r="Q2" s="348"/>
      <c r="R2" s="349" t="s">
        <v>196</v>
      </c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134"/>
      <c r="AK2" s="134"/>
      <c r="AL2" s="161" t="s">
        <v>218</v>
      </c>
      <c r="AM2" s="140">
        <v>2</v>
      </c>
      <c r="AN2" s="160" t="s">
        <v>207</v>
      </c>
      <c r="AO2" s="160" t="s">
        <v>211</v>
      </c>
      <c r="AP2" s="160" t="s">
        <v>212</v>
      </c>
      <c r="AQ2" s="141">
        <v>7000</v>
      </c>
    </row>
    <row r="3" spans="1:47" ht="20.100000000000001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168"/>
      <c r="L3" s="168"/>
      <c r="M3" s="168"/>
      <c r="N3" s="347" t="s">
        <v>205</v>
      </c>
      <c r="O3" s="347"/>
      <c r="P3" s="347"/>
      <c r="Q3" s="347"/>
      <c r="R3" s="361" t="s">
        <v>215</v>
      </c>
      <c r="S3" s="361"/>
      <c r="T3" s="361"/>
      <c r="U3" s="361"/>
      <c r="V3" s="361"/>
      <c r="W3" s="361"/>
      <c r="X3" s="361"/>
      <c r="Y3" s="362"/>
      <c r="Z3" s="363" t="s">
        <v>204</v>
      </c>
      <c r="AA3" s="364"/>
      <c r="AB3" s="365" t="s">
        <v>216</v>
      </c>
      <c r="AC3" s="366"/>
      <c r="AD3" s="366"/>
      <c r="AE3" s="366"/>
      <c r="AF3" s="366"/>
      <c r="AG3" s="366"/>
      <c r="AH3" s="366"/>
      <c r="AI3" s="366"/>
      <c r="AJ3" s="143"/>
      <c r="AK3" s="143"/>
      <c r="AL3" s="161" t="s">
        <v>197</v>
      </c>
      <c r="AM3" s="140">
        <v>3</v>
      </c>
      <c r="AN3" s="160" t="s">
        <v>208</v>
      </c>
      <c r="AO3" s="160" t="s">
        <v>213</v>
      </c>
      <c r="AP3" s="144"/>
      <c r="AQ3" s="141">
        <v>6000</v>
      </c>
      <c r="AR3" s="157"/>
    </row>
    <row r="4" spans="1:47" s="167" customFormat="1" ht="20.100000000000001" customHeight="1">
      <c r="A4" s="177"/>
      <c r="B4" s="177"/>
      <c r="C4" s="177"/>
      <c r="D4" s="177"/>
      <c r="E4" s="177"/>
      <c r="F4" s="166"/>
      <c r="G4" s="166"/>
      <c r="H4" s="166"/>
      <c r="I4" s="166"/>
      <c r="J4" s="166"/>
      <c r="K4" s="168"/>
      <c r="L4" s="168"/>
      <c r="M4" s="168"/>
      <c r="N4" s="176"/>
      <c r="O4" s="176"/>
      <c r="P4" s="176"/>
      <c r="Q4" s="176"/>
      <c r="R4" s="178"/>
      <c r="S4" s="178"/>
      <c r="T4" s="178"/>
      <c r="U4" s="178"/>
      <c r="V4" s="178"/>
      <c r="W4" s="178"/>
      <c r="X4" s="178"/>
      <c r="Y4" s="178"/>
      <c r="Z4" s="179"/>
      <c r="AA4" s="179"/>
      <c r="AB4" s="180"/>
      <c r="AC4" s="180"/>
      <c r="AD4" s="180"/>
      <c r="AE4" s="180"/>
      <c r="AF4" s="180"/>
      <c r="AG4" s="180"/>
      <c r="AH4" s="180"/>
      <c r="AI4" s="180"/>
      <c r="AJ4" s="143"/>
      <c r="AK4" s="143"/>
      <c r="AL4" s="161" t="s">
        <v>219</v>
      </c>
      <c r="AM4" s="140">
        <v>4</v>
      </c>
      <c r="AN4" s="160" t="s">
        <v>209</v>
      </c>
      <c r="AO4" s="144"/>
      <c r="AP4" s="144"/>
      <c r="AQ4" s="141">
        <v>5000</v>
      </c>
      <c r="AR4" s="157"/>
      <c r="AS4" s="165"/>
      <c r="AT4" s="165"/>
      <c r="AU4" s="165"/>
    </row>
    <row r="5" spans="1:47" ht="15" customHeight="1">
      <c r="A5" s="350" t="s">
        <v>44</v>
      </c>
      <c r="B5" s="351"/>
      <c r="C5" s="352"/>
      <c r="D5" s="352"/>
      <c r="E5" s="13" t="s">
        <v>43</v>
      </c>
      <c r="F5" s="13"/>
      <c r="G5" s="13"/>
      <c r="H5" s="167"/>
      <c r="I5" s="12"/>
      <c r="J5" s="12"/>
      <c r="K5" s="12"/>
      <c r="L5" s="5"/>
      <c r="M5" s="164"/>
      <c r="N5" s="164"/>
      <c r="O5" s="150"/>
      <c r="P5" s="151"/>
      <c r="Q5" s="5"/>
      <c r="R5" s="5"/>
      <c r="T5" s="5"/>
      <c r="U5" s="5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43"/>
      <c r="AK5" s="143"/>
      <c r="AL5" s="161" t="s">
        <v>220</v>
      </c>
      <c r="AM5" s="144">
        <v>5</v>
      </c>
      <c r="AN5" s="160" t="s">
        <v>210</v>
      </c>
      <c r="AO5" s="144"/>
      <c r="AP5" s="144"/>
      <c r="AQ5" s="152">
        <v>4000</v>
      </c>
      <c r="AR5" s="157"/>
    </row>
    <row r="6" spans="1:47" ht="15" customHeight="1">
      <c r="A6" s="350"/>
      <c r="B6" s="351"/>
      <c r="C6" s="353"/>
      <c r="D6" s="353"/>
      <c r="E6" s="13" t="s">
        <v>45</v>
      </c>
      <c r="F6" s="13"/>
      <c r="G6" s="13"/>
      <c r="H6" s="167"/>
      <c r="I6" s="14"/>
      <c r="J6" s="14"/>
      <c r="K6" s="14"/>
      <c r="L6" s="14"/>
      <c r="M6" s="14"/>
      <c r="N6" s="14"/>
      <c r="O6" s="6"/>
      <c r="Q6" s="5"/>
      <c r="R6" s="5"/>
      <c r="T6" s="5"/>
      <c r="U6" s="5"/>
      <c r="Y6" s="372" t="s">
        <v>217</v>
      </c>
      <c r="Z6" s="372"/>
      <c r="AA6" s="372"/>
      <c r="AB6" s="372"/>
      <c r="AC6" s="373"/>
      <c r="AD6" s="359">
        <v>5</v>
      </c>
      <c r="AE6" s="360"/>
      <c r="AF6" s="16" t="s">
        <v>203</v>
      </c>
      <c r="AG6" s="359"/>
      <c r="AH6" s="360"/>
      <c r="AI6" s="15" t="s">
        <v>24</v>
      </c>
      <c r="AJ6" s="145"/>
      <c r="AK6" s="145"/>
      <c r="AL6" s="161" t="s">
        <v>221</v>
      </c>
      <c r="AM6" s="144">
        <v>6</v>
      </c>
      <c r="AQ6" s="152">
        <v>3000</v>
      </c>
    </row>
    <row r="7" spans="1:47" s="164" customFormat="1" ht="15" customHeight="1" thickBot="1">
      <c r="A7" s="171"/>
      <c r="B7" s="171"/>
      <c r="C7" s="171"/>
      <c r="D7" s="171"/>
      <c r="E7" s="171"/>
      <c r="F7" s="171"/>
      <c r="G7" s="171"/>
      <c r="H7" s="171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3"/>
      <c r="W7" s="173"/>
      <c r="X7" s="173"/>
      <c r="Y7" s="170"/>
      <c r="Z7" s="170"/>
      <c r="AA7" s="170"/>
      <c r="AB7" s="170"/>
      <c r="AC7" s="170"/>
      <c r="AD7" s="175"/>
      <c r="AE7" s="174"/>
      <c r="AF7" s="170"/>
      <c r="AG7" s="170"/>
      <c r="AH7" s="174"/>
      <c r="AI7" s="170"/>
      <c r="AJ7" s="15"/>
      <c r="AK7" s="15"/>
      <c r="AL7" s="164" t="s">
        <v>222</v>
      </c>
      <c r="AM7" s="144">
        <v>7</v>
      </c>
      <c r="AN7" s="140"/>
      <c r="AO7" s="140"/>
      <c r="AP7" s="140"/>
      <c r="AQ7" s="152">
        <v>2000</v>
      </c>
      <c r="AR7" s="156"/>
      <c r="AS7" s="163"/>
      <c r="AT7" s="163"/>
      <c r="AU7" s="163"/>
    </row>
    <row r="8" spans="1:47" ht="27" customHeight="1">
      <c r="A8" s="354" t="s">
        <v>46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355"/>
      <c r="P8" s="356" t="s">
        <v>222</v>
      </c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  <c r="AJ8" s="135"/>
      <c r="AK8" s="135"/>
      <c r="AM8" s="140">
        <v>8</v>
      </c>
      <c r="AN8" s="160"/>
    </row>
    <row r="9" spans="1:47" ht="15" customHeight="1">
      <c r="A9" s="335" t="s">
        <v>40</v>
      </c>
      <c r="B9" s="233"/>
      <c r="C9" s="233"/>
      <c r="D9" s="336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5"/>
      <c r="AJ9" s="142"/>
      <c r="AK9" s="142"/>
      <c r="AM9" s="140">
        <v>9</v>
      </c>
      <c r="AN9" s="160"/>
    </row>
    <row r="10" spans="1:47" ht="30" customHeight="1">
      <c r="A10" s="335" t="s">
        <v>1</v>
      </c>
      <c r="B10" s="233"/>
      <c r="C10" s="233"/>
      <c r="D10" s="336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8"/>
      <c r="AJ10" s="136"/>
      <c r="AK10" s="136"/>
      <c r="AM10" s="140">
        <v>10</v>
      </c>
      <c r="AN10" s="160"/>
    </row>
    <row r="11" spans="1:47" ht="15" customHeight="1">
      <c r="A11" s="335" t="s">
        <v>78</v>
      </c>
      <c r="B11" s="233"/>
      <c r="C11" s="233"/>
      <c r="D11" s="336"/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65"/>
      <c r="V11" s="262" t="s">
        <v>99</v>
      </c>
      <c r="W11" s="262"/>
      <c r="X11" s="262"/>
      <c r="Y11" s="262"/>
      <c r="Z11" s="262"/>
      <c r="AA11" s="262"/>
      <c r="AB11" s="262"/>
      <c r="AC11" s="256"/>
      <c r="AD11" s="256"/>
      <c r="AE11" s="256"/>
      <c r="AF11" s="256"/>
      <c r="AG11" s="256"/>
      <c r="AH11" s="256"/>
      <c r="AI11" s="257"/>
      <c r="AJ11" s="136"/>
      <c r="AK11" s="136"/>
      <c r="AM11" s="140">
        <v>11</v>
      </c>
      <c r="AN11" s="160"/>
    </row>
    <row r="12" spans="1:47" ht="30" customHeight="1">
      <c r="A12" s="335" t="s">
        <v>2</v>
      </c>
      <c r="B12" s="233"/>
      <c r="C12" s="233"/>
      <c r="D12" s="336"/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64"/>
      <c r="V12" s="263" t="s">
        <v>100</v>
      </c>
      <c r="W12" s="263"/>
      <c r="X12" s="263"/>
      <c r="Y12" s="263"/>
      <c r="Z12" s="263"/>
      <c r="AA12" s="263"/>
      <c r="AB12" s="263"/>
      <c r="AC12" s="253"/>
      <c r="AD12" s="253"/>
      <c r="AE12" s="253"/>
      <c r="AF12" s="253"/>
      <c r="AG12" s="253"/>
      <c r="AH12" s="253"/>
      <c r="AI12" s="254"/>
      <c r="AJ12" s="136"/>
      <c r="AK12" s="136"/>
      <c r="AM12" s="140">
        <v>12</v>
      </c>
      <c r="AN12" s="160"/>
    </row>
    <row r="13" spans="1:47" ht="15" customHeight="1">
      <c r="A13" s="335" t="s">
        <v>19</v>
      </c>
      <c r="B13" s="233"/>
      <c r="C13" s="233"/>
      <c r="D13" s="336"/>
      <c r="E13" s="255"/>
      <c r="F13" s="256"/>
      <c r="G13" s="256"/>
      <c r="H13" s="256"/>
      <c r="I13" s="256"/>
      <c r="J13" s="256"/>
      <c r="K13" s="256"/>
      <c r="L13" s="262" t="s">
        <v>19</v>
      </c>
      <c r="M13" s="262"/>
      <c r="N13" s="262"/>
      <c r="O13" s="262"/>
      <c r="P13" s="262"/>
      <c r="Q13" s="369"/>
      <c r="R13" s="370"/>
      <c r="S13" s="370"/>
      <c r="T13" s="370"/>
      <c r="U13" s="370"/>
      <c r="V13" s="370"/>
      <c r="W13" s="371"/>
      <c r="X13" s="262" t="s">
        <v>199</v>
      </c>
      <c r="Y13" s="262"/>
      <c r="Z13" s="262"/>
      <c r="AA13" s="262"/>
      <c r="AB13" s="262"/>
      <c r="AC13" s="255"/>
      <c r="AD13" s="256"/>
      <c r="AE13" s="256"/>
      <c r="AF13" s="256"/>
      <c r="AG13" s="256"/>
      <c r="AH13" s="256"/>
      <c r="AI13" s="257"/>
      <c r="AJ13" s="136"/>
      <c r="AK13" s="136"/>
      <c r="AL13" s="141"/>
      <c r="AM13" s="140">
        <v>13</v>
      </c>
      <c r="AN13" s="160"/>
    </row>
    <row r="14" spans="1:47" ht="30" customHeight="1">
      <c r="A14" s="225" t="s">
        <v>101</v>
      </c>
      <c r="B14" s="226"/>
      <c r="C14" s="226"/>
      <c r="D14" s="227"/>
      <c r="E14" s="252"/>
      <c r="F14" s="253"/>
      <c r="G14" s="253"/>
      <c r="H14" s="253"/>
      <c r="I14" s="253"/>
      <c r="J14" s="253"/>
      <c r="K14" s="253"/>
      <c r="L14" s="263" t="s">
        <v>95</v>
      </c>
      <c r="M14" s="263"/>
      <c r="N14" s="263"/>
      <c r="O14" s="263"/>
      <c r="P14" s="263"/>
      <c r="Q14" s="249"/>
      <c r="R14" s="250"/>
      <c r="S14" s="250"/>
      <c r="T14" s="250"/>
      <c r="U14" s="250"/>
      <c r="V14" s="250"/>
      <c r="W14" s="251"/>
      <c r="X14" s="263" t="s">
        <v>200</v>
      </c>
      <c r="Y14" s="263"/>
      <c r="Z14" s="263"/>
      <c r="AA14" s="263"/>
      <c r="AB14" s="263"/>
      <c r="AC14" s="252"/>
      <c r="AD14" s="253"/>
      <c r="AE14" s="253"/>
      <c r="AF14" s="253"/>
      <c r="AG14" s="253"/>
      <c r="AH14" s="253"/>
      <c r="AI14" s="254"/>
      <c r="AJ14" s="136"/>
      <c r="AK14" s="136"/>
      <c r="AL14" s="141"/>
      <c r="AM14" s="140">
        <v>14</v>
      </c>
      <c r="AN14" s="160"/>
    </row>
    <row r="15" spans="1:47" ht="30" customHeight="1">
      <c r="A15" s="335" t="s">
        <v>198</v>
      </c>
      <c r="B15" s="233"/>
      <c r="C15" s="233"/>
      <c r="D15" s="336"/>
      <c r="E15" s="266"/>
      <c r="F15" s="267"/>
      <c r="G15" s="267"/>
      <c r="H15" s="267"/>
      <c r="I15" s="267"/>
      <c r="J15" s="258" t="s">
        <v>202</v>
      </c>
      <c r="K15" s="258"/>
      <c r="L15" s="258"/>
      <c r="M15" s="258"/>
      <c r="N15" s="259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1"/>
      <c r="AJ15" s="142"/>
      <c r="AK15" s="142"/>
      <c r="AL15" s="141"/>
      <c r="AM15" s="140">
        <v>15</v>
      </c>
      <c r="AN15" s="160"/>
    </row>
    <row r="16" spans="1:47" ht="30" customHeight="1" thickBot="1">
      <c r="A16" s="332" t="s">
        <v>33</v>
      </c>
      <c r="B16" s="333"/>
      <c r="C16" s="333"/>
      <c r="D16" s="334"/>
      <c r="E16" s="243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308" t="s">
        <v>201</v>
      </c>
      <c r="R16" s="309"/>
      <c r="S16" s="310"/>
      <c r="T16" s="311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142"/>
      <c r="AK16" s="142"/>
      <c r="AL16" s="141"/>
      <c r="AM16" s="140">
        <v>16</v>
      </c>
      <c r="AN16" s="160"/>
    </row>
    <row r="17" spans="1:40" ht="30" customHeight="1" thickBot="1">
      <c r="A17" s="342" t="s">
        <v>206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215"/>
      <c r="AE17" s="215"/>
      <c r="AF17" s="215"/>
      <c r="AG17" s="215"/>
      <c r="AH17" s="215"/>
      <c r="AI17" s="215"/>
      <c r="AJ17" s="142"/>
      <c r="AK17" s="142"/>
      <c r="AL17" s="141"/>
      <c r="AM17" s="140">
        <v>17</v>
      </c>
      <c r="AN17" s="160"/>
    </row>
    <row r="18" spans="1:40" ht="15" customHeight="1">
      <c r="A18" s="339" t="s">
        <v>9</v>
      </c>
      <c r="B18" s="215"/>
      <c r="C18" s="215"/>
      <c r="D18" s="340"/>
      <c r="E18" s="337" t="s">
        <v>193</v>
      </c>
      <c r="F18" s="337"/>
      <c r="G18" s="337"/>
      <c r="H18" s="337"/>
      <c r="I18" s="337"/>
      <c r="J18" s="277" t="s">
        <v>195</v>
      </c>
      <c r="K18" s="278"/>
      <c r="L18" s="278"/>
      <c r="M18" s="279"/>
      <c r="N18" s="287" t="s">
        <v>42</v>
      </c>
      <c r="O18" s="288"/>
      <c r="P18" s="288"/>
      <c r="Q18" s="288"/>
      <c r="R18" s="288"/>
      <c r="S18" s="288"/>
      <c r="T18" s="288"/>
      <c r="U18" s="288"/>
      <c r="V18" s="289"/>
      <c r="W18" s="296" t="s">
        <v>187</v>
      </c>
      <c r="X18" s="297"/>
      <c r="Y18" s="298"/>
      <c r="Z18" s="214" t="s">
        <v>10</v>
      </c>
      <c r="AA18" s="215"/>
      <c r="AB18" s="340"/>
      <c r="AC18" s="214" t="s">
        <v>11</v>
      </c>
      <c r="AD18" s="215"/>
      <c r="AE18" s="216"/>
      <c r="AF18" s="196" t="s">
        <v>190</v>
      </c>
      <c r="AG18" s="197"/>
      <c r="AH18" s="197"/>
      <c r="AI18" s="198"/>
      <c r="AJ18" s="136"/>
      <c r="AK18" s="136"/>
      <c r="AL18" s="141"/>
      <c r="AM18" s="140">
        <v>18</v>
      </c>
      <c r="AN18" s="160"/>
    </row>
    <row r="19" spans="1:40" ht="30" customHeight="1" thickBot="1">
      <c r="A19" s="341"/>
      <c r="B19" s="218"/>
      <c r="C19" s="218"/>
      <c r="D19" s="286"/>
      <c r="E19" s="338"/>
      <c r="F19" s="338"/>
      <c r="G19" s="338"/>
      <c r="H19" s="338"/>
      <c r="I19" s="338"/>
      <c r="J19" s="280"/>
      <c r="K19" s="281"/>
      <c r="L19" s="281"/>
      <c r="M19" s="282"/>
      <c r="N19" s="217" t="s">
        <v>37</v>
      </c>
      <c r="O19" s="218"/>
      <c r="P19" s="218"/>
      <c r="Q19" s="218"/>
      <c r="R19" s="218"/>
      <c r="S19" s="218"/>
      <c r="T19" s="218"/>
      <c r="U19" s="218"/>
      <c r="V19" s="286"/>
      <c r="W19" s="299"/>
      <c r="X19" s="300"/>
      <c r="Y19" s="301"/>
      <c r="Z19" s="217"/>
      <c r="AA19" s="218"/>
      <c r="AB19" s="286"/>
      <c r="AC19" s="217"/>
      <c r="AD19" s="218"/>
      <c r="AE19" s="219"/>
      <c r="AF19" s="199"/>
      <c r="AG19" s="200"/>
      <c r="AH19" s="200"/>
      <c r="AI19" s="201"/>
      <c r="AJ19" s="136"/>
      <c r="AK19" s="136"/>
      <c r="AL19" s="141"/>
      <c r="AM19" s="140">
        <v>19</v>
      </c>
      <c r="AN19" s="160"/>
    </row>
    <row r="20" spans="1:40" ht="12" customHeight="1">
      <c r="A20" s="240" t="s">
        <v>41</v>
      </c>
      <c r="B20" s="241"/>
      <c r="C20" s="241"/>
      <c r="D20" s="242"/>
      <c r="E20" s="272" t="s">
        <v>223</v>
      </c>
      <c r="F20" s="273"/>
      <c r="G20" s="273"/>
      <c r="H20" s="273"/>
      <c r="I20" s="273"/>
      <c r="J20" s="283"/>
      <c r="K20" s="284"/>
      <c r="L20" s="284"/>
      <c r="M20" s="285"/>
      <c r="N20" s="293"/>
      <c r="O20" s="294"/>
      <c r="P20" s="294"/>
      <c r="Q20" s="294"/>
      <c r="R20" s="294"/>
      <c r="S20" s="294"/>
      <c r="T20" s="294"/>
      <c r="U20" s="294"/>
      <c r="V20" s="295"/>
      <c r="W20" s="220"/>
      <c r="X20" s="221"/>
      <c r="Y20" s="302"/>
      <c r="Z20" s="343"/>
      <c r="AA20" s="344"/>
      <c r="AB20" s="276" t="s">
        <v>13</v>
      </c>
      <c r="AC20" s="220"/>
      <c r="AD20" s="221"/>
      <c r="AE20" s="222"/>
      <c r="AF20" s="202"/>
      <c r="AG20" s="203"/>
      <c r="AH20" s="203"/>
      <c r="AI20" s="204"/>
      <c r="AJ20" s="137"/>
      <c r="AK20" s="137"/>
      <c r="AL20" s="141"/>
      <c r="AM20" s="140">
        <v>20</v>
      </c>
      <c r="AN20" s="160"/>
    </row>
    <row r="21" spans="1:40" ht="24" customHeight="1">
      <c r="A21" s="237"/>
      <c r="B21" s="238"/>
      <c r="C21" s="238"/>
      <c r="D21" s="239"/>
      <c r="E21" s="269"/>
      <c r="F21" s="270"/>
      <c r="G21" s="270"/>
      <c r="H21" s="270"/>
      <c r="I21" s="271"/>
      <c r="J21" s="246"/>
      <c r="K21" s="247"/>
      <c r="L21" s="247"/>
      <c r="M21" s="248"/>
      <c r="N21" s="290"/>
      <c r="O21" s="291"/>
      <c r="P21" s="291"/>
      <c r="Q21" s="291"/>
      <c r="R21" s="291"/>
      <c r="S21" s="291"/>
      <c r="T21" s="291"/>
      <c r="U21" s="291"/>
      <c r="V21" s="292"/>
      <c r="W21" s="190"/>
      <c r="X21" s="191"/>
      <c r="Y21" s="231"/>
      <c r="Z21" s="185"/>
      <c r="AA21" s="186"/>
      <c r="AB21" s="182"/>
      <c r="AC21" s="190"/>
      <c r="AD21" s="191"/>
      <c r="AE21" s="192"/>
      <c r="AF21" s="205"/>
      <c r="AG21" s="206"/>
      <c r="AH21" s="206"/>
      <c r="AI21" s="207"/>
      <c r="AJ21" s="137"/>
      <c r="AK21" s="137"/>
      <c r="AL21" s="141"/>
      <c r="AM21" s="140">
        <v>21</v>
      </c>
      <c r="AN21" s="160"/>
    </row>
    <row r="22" spans="1:40" ht="12" customHeight="1">
      <c r="A22" s="234" t="s">
        <v>22</v>
      </c>
      <c r="B22" s="235"/>
      <c r="C22" s="235"/>
      <c r="D22" s="236"/>
      <c r="E22" s="232" t="str">
        <f>E20</f>
        <v>2023－</v>
      </c>
      <c r="F22" s="233"/>
      <c r="G22" s="233"/>
      <c r="H22" s="233"/>
      <c r="I22" s="233"/>
      <c r="J22" s="246"/>
      <c r="K22" s="247"/>
      <c r="L22" s="247"/>
      <c r="M22" s="248"/>
      <c r="N22" s="228"/>
      <c r="O22" s="228"/>
      <c r="P22" s="228"/>
      <c r="Q22" s="228"/>
      <c r="R22" s="228"/>
      <c r="S22" s="228"/>
      <c r="T22" s="228"/>
      <c r="U22" s="228"/>
      <c r="V22" s="228"/>
      <c r="W22" s="187"/>
      <c r="X22" s="188"/>
      <c r="Y22" s="230"/>
      <c r="Z22" s="183"/>
      <c r="AA22" s="184"/>
      <c r="AB22" s="182" t="s">
        <v>13</v>
      </c>
      <c r="AC22" s="187"/>
      <c r="AD22" s="188"/>
      <c r="AE22" s="189"/>
      <c r="AF22" s="208"/>
      <c r="AG22" s="209"/>
      <c r="AH22" s="209"/>
      <c r="AI22" s="210"/>
      <c r="AJ22" s="137"/>
      <c r="AK22" s="137"/>
      <c r="AL22" s="141"/>
      <c r="AM22" s="140">
        <v>22</v>
      </c>
      <c r="AN22" s="160"/>
    </row>
    <row r="23" spans="1:40" ht="24" customHeight="1">
      <c r="A23" s="237"/>
      <c r="B23" s="238"/>
      <c r="C23" s="238"/>
      <c r="D23" s="239"/>
      <c r="E23" s="269"/>
      <c r="F23" s="270"/>
      <c r="G23" s="270"/>
      <c r="H23" s="270"/>
      <c r="I23" s="271"/>
      <c r="J23" s="246"/>
      <c r="K23" s="247"/>
      <c r="L23" s="247"/>
      <c r="M23" s="248"/>
      <c r="N23" s="229"/>
      <c r="O23" s="229"/>
      <c r="P23" s="229"/>
      <c r="Q23" s="229"/>
      <c r="R23" s="229"/>
      <c r="S23" s="229"/>
      <c r="T23" s="229"/>
      <c r="U23" s="229"/>
      <c r="V23" s="229"/>
      <c r="W23" s="190"/>
      <c r="X23" s="191"/>
      <c r="Y23" s="231"/>
      <c r="Z23" s="185"/>
      <c r="AA23" s="186"/>
      <c r="AB23" s="182"/>
      <c r="AC23" s="190"/>
      <c r="AD23" s="191"/>
      <c r="AE23" s="192"/>
      <c r="AF23" s="205"/>
      <c r="AG23" s="206"/>
      <c r="AH23" s="206"/>
      <c r="AI23" s="207"/>
      <c r="AJ23" s="137"/>
      <c r="AK23" s="137"/>
      <c r="AL23" s="141"/>
      <c r="AM23" s="140">
        <v>23</v>
      </c>
    </row>
    <row r="24" spans="1:40" ht="12" customHeight="1">
      <c r="A24" s="234" t="s">
        <v>5</v>
      </c>
      <c r="B24" s="235"/>
      <c r="C24" s="235"/>
      <c r="D24" s="236"/>
      <c r="E24" s="232" t="str">
        <f>E20</f>
        <v>2023－</v>
      </c>
      <c r="F24" s="233"/>
      <c r="G24" s="233"/>
      <c r="H24" s="233"/>
      <c r="I24" s="233"/>
      <c r="J24" s="246"/>
      <c r="K24" s="247"/>
      <c r="L24" s="247"/>
      <c r="M24" s="248"/>
      <c r="N24" s="228"/>
      <c r="O24" s="228"/>
      <c r="P24" s="228"/>
      <c r="Q24" s="228"/>
      <c r="R24" s="228"/>
      <c r="S24" s="228"/>
      <c r="T24" s="228"/>
      <c r="U24" s="228"/>
      <c r="V24" s="228"/>
      <c r="W24" s="187"/>
      <c r="X24" s="188"/>
      <c r="Y24" s="230"/>
      <c r="Z24" s="183"/>
      <c r="AA24" s="184"/>
      <c r="AB24" s="182" t="s">
        <v>13</v>
      </c>
      <c r="AC24" s="187"/>
      <c r="AD24" s="188"/>
      <c r="AE24" s="189"/>
      <c r="AF24" s="208"/>
      <c r="AG24" s="209"/>
      <c r="AH24" s="209"/>
      <c r="AI24" s="210"/>
      <c r="AJ24" s="137"/>
      <c r="AK24" s="137"/>
      <c r="AL24" s="141"/>
      <c r="AM24" s="140">
        <v>24</v>
      </c>
    </row>
    <row r="25" spans="1:40" ht="24" customHeight="1">
      <c r="A25" s="237"/>
      <c r="B25" s="238"/>
      <c r="C25" s="238"/>
      <c r="D25" s="239"/>
      <c r="E25" s="269"/>
      <c r="F25" s="270"/>
      <c r="G25" s="270"/>
      <c r="H25" s="270"/>
      <c r="I25" s="271"/>
      <c r="J25" s="246"/>
      <c r="K25" s="247"/>
      <c r="L25" s="247"/>
      <c r="M25" s="248"/>
      <c r="N25" s="229"/>
      <c r="O25" s="229"/>
      <c r="P25" s="229"/>
      <c r="Q25" s="229"/>
      <c r="R25" s="229"/>
      <c r="S25" s="229"/>
      <c r="T25" s="229"/>
      <c r="U25" s="229"/>
      <c r="V25" s="229"/>
      <c r="W25" s="190"/>
      <c r="X25" s="191"/>
      <c r="Y25" s="231"/>
      <c r="Z25" s="185"/>
      <c r="AA25" s="186"/>
      <c r="AB25" s="182"/>
      <c r="AC25" s="190"/>
      <c r="AD25" s="191"/>
      <c r="AE25" s="192"/>
      <c r="AF25" s="205"/>
      <c r="AG25" s="206"/>
      <c r="AH25" s="206"/>
      <c r="AI25" s="207"/>
      <c r="AJ25" s="137"/>
      <c r="AK25" s="137"/>
      <c r="AL25" s="141"/>
      <c r="AM25" s="140">
        <v>25</v>
      </c>
    </row>
    <row r="26" spans="1:40" ht="12" customHeight="1">
      <c r="A26" s="234" t="s">
        <v>6</v>
      </c>
      <c r="B26" s="235"/>
      <c r="C26" s="235"/>
      <c r="D26" s="236"/>
      <c r="E26" s="232" t="str">
        <f>E20</f>
        <v>2023－</v>
      </c>
      <c r="F26" s="233"/>
      <c r="G26" s="233"/>
      <c r="H26" s="233"/>
      <c r="I26" s="233"/>
      <c r="J26" s="246"/>
      <c r="K26" s="247"/>
      <c r="L26" s="247"/>
      <c r="M26" s="248"/>
      <c r="N26" s="228"/>
      <c r="O26" s="228"/>
      <c r="P26" s="228"/>
      <c r="Q26" s="228"/>
      <c r="R26" s="228"/>
      <c r="S26" s="228"/>
      <c r="T26" s="228"/>
      <c r="U26" s="228"/>
      <c r="V26" s="228"/>
      <c r="W26" s="187"/>
      <c r="X26" s="188"/>
      <c r="Y26" s="230"/>
      <c r="Z26" s="183"/>
      <c r="AA26" s="184"/>
      <c r="AB26" s="182" t="s">
        <v>13</v>
      </c>
      <c r="AC26" s="187"/>
      <c r="AD26" s="188"/>
      <c r="AE26" s="189"/>
      <c r="AF26" s="208"/>
      <c r="AG26" s="209"/>
      <c r="AH26" s="209"/>
      <c r="AI26" s="210"/>
      <c r="AJ26" s="137"/>
      <c r="AK26" s="137"/>
      <c r="AL26" s="141"/>
      <c r="AM26" s="140">
        <v>26</v>
      </c>
    </row>
    <row r="27" spans="1:40" ht="24" customHeight="1">
      <c r="A27" s="237"/>
      <c r="B27" s="238"/>
      <c r="C27" s="238"/>
      <c r="D27" s="239"/>
      <c r="E27" s="269"/>
      <c r="F27" s="270"/>
      <c r="G27" s="270"/>
      <c r="H27" s="270"/>
      <c r="I27" s="271"/>
      <c r="J27" s="246"/>
      <c r="K27" s="247"/>
      <c r="L27" s="247"/>
      <c r="M27" s="248"/>
      <c r="N27" s="229"/>
      <c r="O27" s="229"/>
      <c r="P27" s="229"/>
      <c r="Q27" s="229"/>
      <c r="R27" s="229"/>
      <c r="S27" s="229"/>
      <c r="T27" s="229"/>
      <c r="U27" s="229"/>
      <c r="V27" s="229"/>
      <c r="W27" s="190"/>
      <c r="X27" s="191"/>
      <c r="Y27" s="231"/>
      <c r="Z27" s="185"/>
      <c r="AA27" s="186"/>
      <c r="AB27" s="182"/>
      <c r="AC27" s="190"/>
      <c r="AD27" s="191"/>
      <c r="AE27" s="192"/>
      <c r="AF27" s="205"/>
      <c r="AG27" s="206"/>
      <c r="AH27" s="206"/>
      <c r="AI27" s="207"/>
      <c r="AJ27" s="137"/>
      <c r="AK27" s="137"/>
      <c r="AL27" s="141"/>
      <c r="AM27" s="140">
        <v>27</v>
      </c>
    </row>
    <row r="28" spans="1:40" ht="12" customHeight="1">
      <c r="A28" s="234" t="s">
        <v>7</v>
      </c>
      <c r="B28" s="235"/>
      <c r="C28" s="235"/>
      <c r="D28" s="236"/>
      <c r="E28" s="232" t="str">
        <f>E20</f>
        <v>2023－</v>
      </c>
      <c r="F28" s="233"/>
      <c r="G28" s="233"/>
      <c r="H28" s="233"/>
      <c r="I28" s="233"/>
      <c r="J28" s="246"/>
      <c r="K28" s="247"/>
      <c r="L28" s="247"/>
      <c r="M28" s="248"/>
      <c r="N28" s="228"/>
      <c r="O28" s="228"/>
      <c r="P28" s="228"/>
      <c r="Q28" s="228"/>
      <c r="R28" s="228"/>
      <c r="S28" s="228"/>
      <c r="T28" s="228"/>
      <c r="U28" s="228"/>
      <c r="V28" s="228"/>
      <c r="W28" s="187"/>
      <c r="X28" s="188"/>
      <c r="Y28" s="230"/>
      <c r="Z28" s="183"/>
      <c r="AA28" s="184"/>
      <c r="AB28" s="182" t="s">
        <v>13</v>
      </c>
      <c r="AC28" s="187"/>
      <c r="AD28" s="188"/>
      <c r="AE28" s="189"/>
      <c r="AF28" s="208"/>
      <c r="AG28" s="209"/>
      <c r="AH28" s="209"/>
      <c r="AI28" s="210"/>
      <c r="AJ28" s="137"/>
      <c r="AK28" s="137"/>
      <c r="AL28" s="141"/>
      <c r="AM28" s="140">
        <v>28</v>
      </c>
    </row>
    <row r="29" spans="1:40" ht="24" customHeight="1">
      <c r="A29" s="237"/>
      <c r="B29" s="238"/>
      <c r="C29" s="238"/>
      <c r="D29" s="239"/>
      <c r="E29" s="269"/>
      <c r="F29" s="270"/>
      <c r="G29" s="270"/>
      <c r="H29" s="270"/>
      <c r="I29" s="271"/>
      <c r="J29" s="246"/>
      <c r="K29" s="247"/>
      <c r="L29" s="247"/>
      <c r="M29" s="248"/>
      <c r="N29" s="229"/>
      <c r="O29" s="229"/>
      <c r="P29" s="229"/>
      <c r="Q29" s="229"/>
      <c r="R29" s="229"/>
      <c r="S29" s="229"/>
      <c r="T29" s="229"/>
      <c r="U29" s="229"/>
      <c r="V29" s="229"/>
      <c r="W29" s="190"/>
      <c r="X29" s="191"/>
      <c r="Y29" s="231"/>
      <c r="Z29" s="185"/>
      <c r="AA29" s="186"/>
      <c r="AB29" s="182"/>
      <c r="AC29" s="190"/>
      <c r="AD29" s="191"/>
      <c r="AE29" s="192"/>
      <c r="AF29" s="205"/>
      <c r="AG29" s="206"/>
      <c r="AH29" s="206"/>
      <c r="AI29" s="207"/>
      <c r="AJ29" s="137"/>
      <c r="AK29" s="137"/>
      <c r="AL29" s="141"/>
      <c r="AM29" s="140">
        <v>29</v>
      </c>
    </row>
    <row r="30" spans="1:40" ht="12" customHeight="1">
      <c r="A30" s="234" t="s">
        <v>8</v>
      </c>
      <c r="B30" s="235"/>
      <c r="C30" s="235"/>
      <c r="D30" s="236"/>
      <c r="E30" s="232" t="str">
        <f>E20</f>
        <v>2023－</v>
      </c>
      <c r="F30" s="233"/>
      <c r="G30" s="233"/>
      <c r="H30" s="233"/>
      <c r="I30" s="233"/>
      <c r="J30" s="246"/>
      <c r="K30" s="247"/>
      <c r="L30" s="247"/>
      <c r="M30" s="248"/>
      <c r="N30" s="228"/>
      <c r="O30" s="228"/>
      <c r="P30" s="228"/>
      <c r="Q30" s="228"/>
      <c r="R30" s="228"/>
      <c r="S30" s="228"/>
      <c r="T30" s="228"/>
      <c r="U30" s="228"/>
      <c r="V30" s="228"/>
      <c r="W30" s="187"/>
      <c r="X30" s="188"/>
      <c r="Y30" s="230"/>
      <c r="Z30" s="183"/>
      <c r="AA30" s="184"/>
      <c r="AB30" s="182" t="s">
        <v>13</v>
      </c>
      <c r="AC30" s="187"/>
      <c r="AD30" s="188"/>
      <c r="AE30" s="189"/>
      <c r="AF30" s="208"/>
      <c r="AG30" s="209"/>
      <c r="AH30" s="209"/>
      <c r="AI30" s="210"/>
      <c r="AJ30" s="137"/>
      <c r="AK30" s="137"/>
      <c r="AL30" s="141"/>
      <c r="AM30" s="140">
        <v>30</v>
      </c>
    </row>
    <row r="31" spans="1:40" ht="24" customHeight="1">
      <c r="A31" s="237"/>
      <c r="B31" s="238"/>
      <c r="C31" s="238"/>
      <c r="D31" s="239"/>
      <c r="E31" s="269"/>
      <c r="F31" s="270"/>
      <c r="G31" s="270"/>
      <c r="H31" s="270"/>
      <c r="I31" s="271"/>
      <c r="J31" s="246"/>
      <c r="K31" s="247"/>
      <c r="L31" s="247"/>
      <c r="M31" s="248"/>
      <c r="N31" s="229"/>
      <c r="O31" s="229"/>
      <c r="P31" s="229"/>
      <c r="Q31" s="229"/>
      <c r="R31" s="229"/>
      <c r="S31" s="229"/>
      <c r="T31" s="229"/>
      <c r="U31" s="229"/>
      <c r="V31" s="229"/>
      <c r="W31" s="190"/>
      <c r="X31" s="191"/>
      <c r="Y31" s="231"/>
      <c r="Z31" s="185"/>
      <c r="AA31" s="186"/>
      <c r="AB31" s="182"/>
      <c r="AC31" s="190"/>
      <c r="AD31" s="191"/>
      <c r="AE31" s="192"/>
      <c r="AF31" s="205"/>
      <c r="AG31" s="206"/>
      <c r="AH31" s="206"/>
      <c r="AI31" s="207"/>
      <c r="AJ31" s="137"/>
      <c r="AK31" s="137"/>
      <c r="AL31" s="141"/>
      <c r="AM31" s="140">
        <v>31</v>
      </c>
    </row>
    <row r="32" spans="1:40" ht="12" customHeight="1">
      <c r="A32" s="234" t="s">
        <v>20</v>
      </c>
      <c r="B32" s="235"/>
      <c r="C32" s="235"/>
      <c r="D32" s="236"/>
      <c r="E32" s="232" t="str">
        <f>E20</f>
        <v>2023－</v>
      </c>
      <c r="F32" s="233"/>
      <c r="G32" s="233"/>
      <c r="H32" s="233"/>
      <c r="I32" s="233"/>
      <c r="J32" s="246"/>
      <c r="K32" s="247"/>
      <c r="L32" s="247"/>
      <c r="M32" s="248"/>
      <c r="N32" s="228"/>
      <c r="O32" s="228"/>
      <c r="P32" s="228"/>
      <c r="Q32" s="228"/>
      <c r="R32" s="228"/>
      <c r="S32" s="228"/>
      <c r="T32" s="228"/>
      <c r="U32" s="228"/>
      <c r="V32" s="228"/>
      <c r="W32" s="187"/>
      <c r="X32" s="188"/>
      <c r="Y32" s="230"/>
      <c r="Z32" s="183"/>
      <c r="AA32" s="184"/>
      <c r="AB32" s="182" t="s">
        <v>13</v>
      </c>
      <c r="AC32" s="187"/>
      <c r="AD32" s="188"/>
      <c r="AE32" s="189"/>
      <c r="AF32" s="208"/>
      <c r="AG32" s="209"/>
      <c r="AH32" s="209"/>
      <c r="AI32" s="210"/>
      <c r="AJ32" s="137"/>
      <c r="AK32" s="137"/>
      <c r="AL32" s="141"/>
      <c r="AM32" s="140">
        <v>32</v>
      </c>
    </row>
    <row r="33" spans="1:47" ht="24" customHeight="1">
      <c r="A33" s="237"/>
      <c r="B33" s="238"/>
      <c r="C33" s="238"/>
      <c r="D33" s="239"/>
      <c r="E33" s="269"/>
      <c r="F33" s="270"/>
      <c r="G33" s="270"/>
      <c r="H33" s="270"/>
      <c r="I33" s="271"/>
      <c r="J33" s="246"/>
      <c r="K33" s="247"/>
      <c r="L33" s="247"/>
      <c r="M33" s="248"/>
      <c r="N33" s="229"/>
      <c r="O33" s="229"/>
      <c r="P33" s="229"/>
      <c r="Q33" s="229"/>
      <c r="R33" s="229"/>
      <c r="S33" s="229"/>
      <c r="T33" s="229"/>
      <c r="U33" s="229"/>
      <c r="V33" s="229"/>
      <c r="W33" s="190"/>
      <c r="X33" s="191"/>
      <c r="Y33" s="231"/>
      <c r="Z33" s="185"/>
      <c r="AA33" s="186"/>
      <c r="AB33" s="182"/>
      <c r="AC33" s="190"/>
      <c r="AD33" s="191"/>
      <c r="AE33" s="192"/>
      <c r="AF33" s="205"/>
      <c r="AG33" s="206"/>
      <c r="AH33" s="206"/>
      <c r="AI33" s="207"/>
      <c r="AJ33" s="137"/>
      <c r="AK33" s="137"/>
      <c r="AL33" s="141"/>
      <c r="AM33" s="140">
        <v>33</v>
      </c>
    </row>
    <row r="34" spans="1:47" ht="12" customHeight="1">
      <c r="A34" s="234" t="s">
        <v>23</v>
      </c>
      <c r="B34" s="235"/>
      <c r="C34" s="235"/>
      <c r="D34" s="236"/>
      <c r="E34" s="232" t="str">
        <f>E20</f>
        <v>2023－</v>
      </c>
      <c r="F34" s="233"/>
      <c r="G34" s="233"/>
      <c r="H34" s="233"/>
      <c r="I34" s="233"/>
      <c r="J34" s="246"/>
      <c r="K34" s="247"/>
      <c r="L34" s="247"/>
      <c r="M34" s="248"/>
      <c r="N34" s="228"/>
      <c r="O34" s="228"/>
      <c r="P34" s="228"/>
      <c r="Q34" s="228"/>
      <c r="R34" s="228"/>
      <c r="S34" s="228"/>
      <c r="T34" s="228"/>
      <c r="U34" s="228"/>
      <c r="V34" s="228"/>
      <c r="W34" s="187"/>
      <c r="X34" s="188"/>
      <c r="Y34" s="230"/>
      <c r="Z34" s="183"/>
      <c r="AA34" s="184"/>
      <c r="AB34" s="182" t="s">
        <v>13</v>
      </c>
      <c r="AC34" s="187"/>
      <c r="AD34" s="188"/>
      <c r="AE34" s="189"/>
      <c r="AF34" s="208"/>
      <c r="AG34" s="209"/>
      <c r="AH34" s="209"/>
      <c r="AI34" s="210"/>
      <c r="AJ34" s="137"/>
      <c r="AK34" s="137"/>
      <c r="AL34" s="141"/>
      <c r="AM34" s="140">
        <v>34</v>
      </c>
    </row>
    <row r="35" spans="1:47" ht="24" customHeight="1" thickBot="1">
      <c r="A35" s="303"/>
      <c r="B35" s="304"/>
      <c r="C35" s="304"/>
      <c r="D35" s="305"/>
      <c r="E35" s="329"/>
      <c r="F35" s="330"/>
      <c r="G35" s="330"/>
      <c r="H35" s="330"/>
      <c r="I35" s="331"/>
      <c r="J35" s="318"/>
      <c r="K35" s="319"/>
      <c r="L35" s="319"/>
      <c r="M35" s="320"/>
      <c r="N35" s="229"/>
      <c r="O35" s="229"/>
      <c r="P35" s="229"/>
      <c r="Q35" s="229"/>
      <c r="R35" s="229"/>
      <c r="S35" s="229"/>
      <c r="T35" s="229"/>
      <c r="U35" s="229"/>
      <c r="V35" s="229"/>
      <c r="W35" s="193"/>
      <c r="X35" s="194"/>
      <c r="Y35" s="306"/>
      <c r="Z35" s="223"/>
      <c r="AA35" s="224"/>
      <c r="AB35" s="328"/>
      <c r="AC35" s="193"/>
      <c r="AD35" s="194"/>
      <c r="AE35" s="195"/>
      <c r="AF35" s="211"/>
      <c r="AG35" s="212"/>
      <c r="AH35" s="212"/>
      <c r="AI35" s="213"/>
      <c r="AJ35" s="137"/>
      <c r="AK35" s="137"/>
      <c r="AL35" s="141"/>
      <c r="AM35" s="140">
        <v>35</v>
      </c>
    </row>
    <row r="36" spans="1:47" ht="15" customHeight="1" thickBot="1">
      <c r="A36" s="153"/>
      <c r="B36" s="153"/>
      <c r="C36" s="153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69"/>
      <c r="X36" s="10"/>
      <c r="Y36" s="10"/>
      <c r="Z36" s="10"/>
      <c r="AA36" s="10"/>
      <c r="AB36" s="268" t="s">
        <v>12</v>
      </c>
      <c r="AC36" s="268"/>
      <c r="AD36" s="268"/>
      <c r="AE36" s="268"/>
      <c r="AF36" s="268"/>
      <c r="AG36" s="268"/>
      <c r="AH36" s="268"/>
      <c r="AI36" s="268"/>
      <c r="AJ36" s="138"/>
      <c r="AK36" s="138"/>
      <c r="AL36" s="141"/>
      <c r="AM36" s="140">
        <v>36</v>
      </c>
    </row>
    <row r="37" spans="1:47" ht="15" customHeight="1">
      <c r="A37" s="11" t="s">
        <v>93</v>
      </c>
      <c r="B37" s="11"/>
      <c r="C37" s="11"/>
      <c r="D37" s="11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0"/>
      <c r="Y37" s="10"/>
      <c r="Z37" s="10"/>
      <c r="AA37" s="10"/>
      <c r="AB37" s="321"/>
      <c r="AC37" s="322"/>
      <c r="AD37" s="322"/>
      <c r="AE37" s="322"/>
      <c r="AF37" s="322"/>
      <c r="AG37" s="322"/>
      <c r="AH37" s="322"/>
      <c r="AI37" s="323"/>
      <c r="AJ37" s="139"/>
      <c r="AK37" s="139"/>
      <c r="AL37" s="141"/>
      <c r="AM37" s="140">
        <v>37</v>
      </c>
    </row>
    <row r="38" spans="1:47" ht="15" customHeight="1" thickBot="1">
      <c r="A38" s="27" t="s">
        <v>188</v>
      </c>
      <c r="B38" s="27"/>
      <c r="C38" s="27"/>
      <c r="D38" s="27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0"/>
      <c r="Y38" s="10"/>
      <c r="Z38" s="10"/>
      <c r="AA38" s="10"/>
      <c r="AB38" s="324"/>
      <c r="AC38" s="325"/>
      <c r="AD38" s="325"/>
      <c r="AE38" s="325"/>
      <c r="AF38" s="325"/>
      <c r="AG38" s="325"/>
      <c r="AH38" s="325"/>
      <c r="AI38" s="326"/>
      <c r="AJ38" s="139"/>
      <c r="AK38" s="139"/>
      <c r="AL38" s="141"/>
      <c r="AM38" s="140">
        <v>38</v>
      </c>
    </row>
    <row r="39" spans="1:47" ht="15" customHeight="1" thickBot="1">
      <c r="E39" s="26"/>
      <c r="F39" s="26"/>
      <c r="G39" s="26"/>
      <c r="H39" s="26"/>
      <c r="X39" s="4"/>
      <c r="Y39" s="163"/>
      <c r="Z39" s="163"/>
      <c r="AA39" s="163"/>
      <c r="AB39" s="132"/>
      <c r="AC39" s="132"/>
      <c r="AD39" s="132"/>
      <c r="AE39" s="132"/>
      <c r="AF39" s="132"/>
      <c r="AG39" s="132"/>
      <c r="AH39" s="132"/>
      <c r="AI39" s="132"/>
      <c r="AJ39" s="142"/>
      <c r="AK39" s="142"/>
      <c r="AL39" s="141"/>
      <c r="AM39" s="140">
        <v>39</v>
      </c>
    </row>
    <row r="40" spans="1:47" customFormat="1" ht="18.75" customHeight="1" thickBot="1">
      <c r="A40" s="316" t="s">
        <v>189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7"/>
      <c r="AH40" s="314" t="s">
        <v>96</v>
      </c>
      <c r="AI40" s="315"/>
      <c r="AJ40" s="146"/>
      <c r="AK40" s="146"/>
      <c r="AL40" s="141"/>
      <c r="AM40" s="140">
        <v>40</v>
      </c>
      <c r="AN40" s="140"/>
      <c r="AO40" s="140"/>
      <c r="AP40" s="141"/>
      <c r="AQ40" s="156"/>
      <c r="AR40" s="158"/>
      <c r="AS40" s="159"/>
      <c r="AT40" s="159"/>
      <c r="AU40" s="159"/>
    </row>
    <row r="41" spans="1:47">
      <c r="A41" s="327" t="s">
        <v>39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Q41" s="158"/>
    </row>
    <row r="42" spans="1:47" ht="15" customHeight="1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L42" s="141"/>
    </row>
    <row r="43" spans="1:47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163"/>
      <c r="U43" s="163"/>
    </row>
    <row r="44" spans="1:47">
      <c r="AJ44" s="136"/>
      <c r="AK44" s="136"/>
    </row>
  </sheetData>
  <sheetProtection algorithmName="SHA-512" hashValue="izRAt17vuNTu+N2OxHlM67MHSb8xI2MTgWzF6QyZOrRbIidrux+nvi30dUTPY+awcNKGqSGqEQMkpPbUtj3r3g==" saltValue="gJangNnSuFD5SGNcnNEh2A==" spinCount="100000" sheet="1" objects="1" scenarios="1"/>
  <protectedRanges>
    <protectedRange sqref="AD6:AE6 AG6:AH6 P8:AI8 E9:AI10 E11:U12 AC11:AI14 Q13:W14 E13:K14 E15:I15 N15:AI15 E16:P16 T16:AI16 AC20:AE35 E21:I21 E23:I23 E25:I25 E27:I27 E29:I29 E31:I31 J20:AA35" name="範囲1"/>
  </protectedRanges>
  <mergeCells count="152">
    <mergeCell ref="A1:AI1"/>
    <mergeCell ref="A2:J3"/>
    <mergeCell ref="N3:Q3"/>
    <mergeCell ref="N2:Q2"/>
    <mergeCell ref="R2:AI2"/>
    <mergeCell ref="A5:B6"/>
    <mergeCell ref="C5:D5"/>
    <mergeCell ref="C6:D6"/>
    <mergeCell ref="L13:P13"/>
    <mergeCell ref="A8:O8"/>
    <mergeCell ref="P8:AI8"/>
    <mergeCell ref="AD6:AE6"/>
    <mergeCell ref="AG6:AH6"/>
    <mergeCell ref="R3:Y3"/>
    <mergeCell ref="Z3:AA3"/>
    <mergeCell ref="AB3:AI3"/>
    <mergeCell ref="A13:D13"/>
    <mergeCell ref="A12:D12"/>
    <mergeCell ref="A11:D11"/>
    <mergeCell ref="A10:D10"/>
    <mergeCell ref="A9:D9"/>
    <mergeCell ref="E10:AI10"/>
    <mergeCell ref="Q13:W13"/>
    <mergeCell ref="Y6:AC6"/>
    <mergeCell ref="A16:D16"/>
    <mergeCell ref="A15:D15"/>
    <mergeCell ref="E18:I19"/>
    <mergeCell ref="A18:D19"/>
    <mergeCell ref="A17:AI17"/>
    <mergeCell ref="Z20:AA21"/>
    <mergeCell ref="Z22:AA23"/>
    <mergeCell ref="Z24:AA25"/>
    <mergeCell ref="Z26:AA27"/>
    <mergeCell ref="Z18:AB19"/>
    <mergeCell ref="AB22:AB23"/>
    <mergeCell ref="A43:S43"/>
    <mergeCell ref="E33:I33"/>
    <mergeCell ref="E29:I29"/>
    <mergeCell ref="L14:P14"/>
    <mergeCell ref="N34:V34"/>
    <mergeCell ref="N35:V35"/>
    <mergeCell ref="Q16:S16"/>
    <mergeCell ref="T16:AI16"/>
    <mergeCell ref="AH40:AI40"/>
    <mergeCell ref="A40:AG40"/>
    <mergeCell ref="J34:M35"/>
    <mergeCell ref="J32:M33"/>
    <mergeCell ref="J30:M31"/>
    <mergeCell ref="J28:M29"/>
    <mergeCell ref="AB37:AI38"/>
    <mergeCell ref="AB30:AB31"/>
    <mergeCell ref="E26:I26"/>
    <mergeCell ref="E27:I27"/>
    <mergeCell ref="A41:AI42"/>
    <mergeCell ref="AB28:AB29"/>
    <mergeCell ref="AB26:AB27"/>
    <mergeCell ref="AB34:AB35"/>
    <mergeCell ref="E35:I35"/>
    <mergeCell ref="N26:V26"/>
    <mergeCell ref="N32:V32"/>
    <mergeCell ref="N33:V33"/>
    <mergeCell ref="A34:D35"/>
    <mergeCell ref="A32:D33"/>
    <mergeCell ref="A30:D31"/>
    <mergeCell ref="A28:D29"/>
    <mergeCell ref="E34:I34"/>
    <mergeCell ref="W32:Y33"/>
    <mergeCell ref="W34:Y35"/>
    <mergeCell ref="E32:I32"/>
    <mergeCell ref="AB36:AI36"/>
    <mergeCell ref="E23:I23"/>
    <mergeCell ref="E20:I20"/>
    <mergeCell ref="E21:I21"/>
    <mergeCell ref="E9:AI9"/>
    <mergeCell ref="X13:AB13"/>
    <mergeCell ref="AB24:AB25"/>
    <mergeCell ref="E25:I25"/>
    <mergeCell ref="E24:I24"/>
    <mergeCell ref="AB20:AB21"/>
    <mergeCell ref="J18:M19"/>
    <mergeCell ref="J20:M21"/>
    <mergeCell ref="N19:V19"/>
    <mergeCell ref="N18:V18"/>
    <mergeCell ref="N21:V21"/>
    <mergeCell ref="N20:V20"/>
    <mergeCell ref="W18:Y19"/>
    <mergeCell ref="W20:Y21"/>
    <mergeCell ref="X14:AB14"/>
    <mergeCell ref="E13:K13"/>
    <mergeCell ref="E14:K14"/>
    <mergeCell ref="E28:I28"/>
    <mergeCell ref="E31:I31"/>
    <mergeCell ref="E30:I30"/>
    <mergeCell ref="Q14:W14"/>
    <mergeCell ref="AC14:AI14"/>
    <mergeCell ref="AC13:AI13"/>
    <mergeCell ref="J15:M15"/>
    <mergeCell ref="N15:AI15"/>
    <mergeCell ref="AC11:AI11"/>
    <mergeCell ref="AC12:AI12"/>
    <mergeCell ref="V11:AB11"/>
    <mergeCell ref="V12:AB12"/>
    <mergeCell ref="E12:U12"/>
    <mergeCell ref="E11:U11"/>
    <mergeCell ref="E15:I15"/>
    <mergeCell ref="A14:D14"/>
    <mergeCell ref="N24:V24"/>
    <mergeCell ref="N25:V25"/>
    <mergeCell ref="N27:V27"/>
    <mergeCell ref="N28:V28"/>
    <mergeCell ref="N29:V29"/>
    <mergeCell ref="N30:V30"/>
    <mergeCell ref="N31:V31"/>
    <mergeCell ref="W22:Y23"/>
    <mergeCell ref="W24:Y25"/>
    <mergeCell ref="W26:Y27"/>
    <mergeCell ref="W28:Y29"/>
    <mergeCell ref="W30:Y31"/>
    <mergeCell ref="E22:I22"/>
    <mergeCell ref="N23:V23"/>
    <mergeCell ref="A26:D27"/>
    <mergeCell ref="A24:D25"/>
    <mergeCell ref="A22:D23"/>
    <mergeCell ref="A20:D21"/>
    <mergeCell ref="E16:P16"/>
    <mergeCell ref="J26:M27"/>
    <mergeCell ref="J24:M25"/>
    <mergeCell ref="J22:M23"/>
    <mergeCell ref="N22:V22"/>
    <mergeCell ref="AB32:AB33"/>
    <mergeCell ref="Z28:AA29"/>
    <mergeCell ref="Z30:AA31"/>
    <mergeCell ref="Z32:AA33"/>
    <mergeCell ref="AC32:AE33"/>
    <mergeCell ref="AC34:AE35"/>
    <mergeCell ref="AF18:AI19"/>
    <mergeCell ref="AF20:AI21"/>
    <mergeCell ref="AF22:AI23"/>
    <mergeCell ref="AF24:AI25"/>
    <mergeCell ref="AF26:AI27"/>
    <mergeCell ref="AF28:AI29"/>
    <mergeCell ref="AF30:AI31"/>
    <mergeCell ref="AF32:AI33"/>
    <mergeCell ref="AF34:AI35"/>
    <mergeCell ref="AC18:AE19"/>
    <mergeCell ref="AC20:AE21"/>
    <mergeCell ref="AC22:AE23"/>
    <mergeCell ref="AC24:AE25"/>
    <mergeCell ref="AC26:AE27"/>
    <mergeCell ref="AC28:AE29"/>
    <mergeCell ref="AC30:AE31"/>
    <mergeCell ref="Z34:AA35"/>
  </mergeCells>
  <phoneticPr fontId="2"/>
  <conditionalFormatting sqref="C6">
    <cfRule type="expression" dxfId="1" priority="1" stopIfTrue="1">
      <formula>$AI$6=""</formula>
    </cfRule>
  </conditionalFormatting>
  <dataValidations count="9">
    <dataValidation type="list" allowBlank="1" showInputMessage="1" showErrorMessage="1" sqref="AJ8:AK8">
      <formula1>$AL$1:$AL$6</formula1>
    </dataValidation>
    <dataValidation type="list" allowBlank="1" showInputMessage="1" sqref="AD6:AE6">
      <formula1>$AM$5:$AM$5</formula1>
    </dataValidation>
    <dataValidation type="list" allowBlank="1" showInputMessage="1" sqref="AG6:AH6">
      <formula1>$AM$1:$AM$31</formula1>
    </dataValidation>
    <dataValidation type="list" allowBlank="1" showInputMessage="1" showErrorMessage="1" sqref="AH40:AI40">
      <formula1>$AP$1:$AP$2</formula1>
    </dataValidation>
    <dataValidation type="list" allowBlank="1" showInputMessage="1" showErrorMessage="1" sqref="AC20:AE35">
      <formula1>$AO$1:$AO$2</formula1>
    </dataValidation>
    <dataValidation type="list" allowBlank="1" showInputMessage="1" showErrorMessage="1" sqref="W20:Y35">
      <formula1>$AN$1:$AN$5</formula1>
    </dataValidation>
    <dataValidation type="list" allowBlank="1" showInputMessage="1" showErrorMessage="1" sqref="J20:M35">
      <formula1>$AO$3</formula1>
    </dataValidation>
    <dataValidation type="list" allowBlank="1" showInputMessage="1" showErrorMessage="1" sqref="P8:AI8">
      <formula1>$AL$1:$AL$7</formula1>
    </dataValidation>
    <dataValidation type="list" allowBlank="1" showInputMessage="1" showErrorMessage="1" sqref="AB37:AI38">
      <formula1>$AQ$1:$AQ$7</formula1>
    </dataValidation>
  </dataValidations>
  <hyperlinks>
    <hyperlink ref="R2" r:id="rId1"/>
  </hyperlinks>
  <pageMargins left="0.59055118110236227" right="0.59055118110236227" top="0.59055118110236227" bottom="0.39370078740157483" header="0.19685039370078741" footer="0.19685039370078741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RowHeight="13.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8" width="7.25" style="5" bestFit="1" customWidth="1"/>
    <col min="9" max="9" width="7.75" style="5" bestFit="1" customWidth="1"/>
    <col min="10" max="10" width="8.25" style="5" customWidth="1"/>
    <col min="11" max="11" width="3.375" style="5" customWidth="1"/>
    <col min="12" max="12" width="6.5" style="5" customWidth="1"/>
    <col min="13" max="13" width="17.5" style="5" customWidth="1"/>
    <col min="14" max="16384" width="9" style="5"/>
  </cols>
  <sheetData>
    <row r="1" spans="1:15" ht="39.950000000000003" customHeight="1">
      <c r="A1" s="433" t="s">
        <v>74</v>
      </c>
      <c r="B1" s="433"/>
      <c r="C1" s="431" t="s">
        <v>72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32"/>
      <c r="O1" s="32"/>
    </row>
    <row r="2" spans="1:15" ht="39.950000000000003" customHeight="1">
      <c r="A2" s="433"/>
      <c r="B2" s="433"/>
      <c r="C2" s="432" t="s">
        <v>73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33"/>
      <c r="O2" s="33"/>
    </row>
    <row r="3" spans="1:15" ht="15" customHeight="1" thickBot="1">
      <c r="A3" s="433"/>
      <c r="B3" s="43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>
      <c r="A4" s="433"/>
      <c r="B4" s="433"/>
      <c r="C4" s="436" t="s">
        <v>0</v>
      </c>
      <c r="D4" s="437"/>
      <c r="E4" s="437"/>
      <c r="F4" s="438"/>
      <c r="G4" s="12"/>
      <c r="I4" s="442" t="s">
        <v>36</v>
      </c>
      <c r="J4" s="24" t="s">
        <v>48</v>
      </c>
      <c r="K4" s="444" t="s">
        <v>79</v>
      </c>
      <c r="L4" s="444"/>
      <c r="M4" s="445"/>
    </row>
    <row r="5" spans="1:15" ht="15" customHeight="1" thickBot="1">
      <c r="A5" s="433"/>
      <c r="B5" s="433"/>
      <c r="C5" s="439"/>
      <c r="D5" s="440"/>
      <c r="E5" s="440"/>
      <c r="F5" s="441"/>
      <c r="G5" s="12"/>
      <c r="I5" s="443"/>
      <c r="J5" s="25" t="s">
        <v>47</v>
      </c>
      <c r="K5" s="449" t="s">
        <v>79</v>
      </c>
      <c r="L5" s="450"/>
      <c r="M5" s="451"/>
    </row>
    <row r="6" spans="1:15" ht="15" customHeight="1" thickBot="1">
      <c r="A6" s="433"/>
      <c r="B6" s="433"/>
      <c r="C6" s="1"/>
      <c r="D6" s="1"/>
      <c r="E6" s="1"/>
      <c r="I6" s="9"/>
      <c r="L6" s="8"/>
      <c r="M6" s="8"/>
    </row>
    <row r="7" spans="1:15" ht="18" thickBot="1">
      <c r="A7" s="434" t="s">
        <v>75</v>
      </c>
      <c r="B7" s="435"/>
      <c r="C7" s="423" t="s">
        <v>51</v>
      </c>
      <c r="D7" s="342"/>
      <c r="E7" s="342"/>
      <c r="F7" s="342"/>
      <c r="G7" s="342"/>
      <c r="H7" s="424"/>
      <c r="J7" s="446" t="s">
        <v>21</v>
      </c>
      <c r="K7" s="446"/>
      <c r="L7" s="446"/>
      <c r="M7" s="446"/>
    </row>
    <row r="8" spans="1:15" s="6" customFormat="1" ht="30" customHeight="1">
      <c r="A8" s="19" t="s">
        <v>50</v>
      </c>
      <c r="B8" s="23" t="s">
        <v>27</v>
      </c>
      <c r="C8" s="448" t="s">
        <v>76</v>
      </c>
      <c r="D8" s="454"/>
      <c r="E8" s="454"/>
      <c r="F8" s="23" t="s">
        <v>28</v>
      </c>
      <c r="G8" s="447" t="s">
        <v>77</v>
      </c>
      <c r="H8" s="447"/>
      <c r="I8" s="447"/>
      <c r="J8" s="448"/>
      <c r="K8" s="23" t="s">
        <v>29</v>
      </c>
      <c r="L8" s="448" t="s">
        <v>30</v>
      </c>
      <c r="M8" s="453"/>
    </row>
    <row r="9" spans="1:15" ht="15" customHeight="1">
      <c r="A9" s="17" t="s">
        <v>19</v>
      </c>
      <c r="B9" s="377"/>
      <c r="C9" s="378"/>
      <c r="D9" s="378"/>
      <c r="E9" s="378"/>
      <c r="F9" s="378"/>
      <c r="G9" s="378"/>
      <c r="H9" s="379"/>
      <c r="I9" s="232" t="s">
        <v>19</v>
      </c>
      <c r="J9" s="336"/>
      <c r="K9" s="377"/>
      <c r="L9" s="378"/>
      <c r="M9" s="404"/>
    </row>
    <row r="10" spans="1:15" ht="30" customHeight="1">
      <c r="A10" s="17" t="s">
        <v>1</v>
      </c>
      <c r="B10" s="232"/>
      <c r="C10" s="233"/>
      <c r="D10" s="233"/>
      <c r="E10" s="233"/>
      <c r="F10" s="233"/>
      <c r="G10" s="233"/>
      <c r="H10" s="336"/>
      <c r="I10" s="452" t="s">
        <v>110</v>
      </c>
      <c r="J10" s="336"/>
      <c r="K10" s="232"/>
      <c r="L10" s="233"/>
      <c r="M10" s="386"/>
    </row>
    <row r="11" spans="1:15" ht="30" customHeight="1">
      <c r="A11" s="17" t="s">
        <v>2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8"/>
    </row>
    <row r="12" spans="1:15" ht="15" customHeight="1">
      <c r="A12" s="34" t="s">
        <v>78</v>
      </c>
      <c r="B12" s="232"/>
      <c r="C12" s="233"/>
      <c r="D12" s="336"/>
      <c r="E12" s="232" t="s">
        <v>19</v>
      </c>
      <c r="F12" s="336"/>
      <c r="G12" s="232"/>
      <c r="H12" s="233"/>
      <c r="I12" s="336"/>
      <c r="J12" s="232" t="s">
        <v>19</v>
      </c>
      <c r="K12" s="336"/>
      <c r="L12" s="232"/>
      <c r="M12" s="386"/>
    </row>
    <row r="13" spans="1:15" ht="15" customHeight="1">
      <c r="A13" s="384" t="s">
        <v>111</v>
      </c>
      <c r="B13" s="387"/>
      <c r="C13" s="389"/>
      <c r="D13" s="388"/>
      <c r="E13" s="400" t="s">
        <v>95</v>
      </c>
      <c r="F13" s="401"/>
      <c r="G13" s="387"/>
      <c r="H13" s="389"/>
      <c r="I13" s="388"/>
      <c r="J13" s="387" t="s">
        <v>114</v>
      </c>
      <c r="K13" s="388"/>
      <c r="L13" s="387"/>
      <c r="M13" s="392"/>
    </row>
    <row r="14" spans="1:15" ht="15" customHeight="1">
      <c r="A14" s="385"/>
      <c r="B14" s="272"/>
      <c r="C14" s="273"/>
      <c r="D14" s="355"/>
      <c r="E14" s="402"/>
      <c r="F14" s="403"/>
      <c r="G14" s="272"/>
      <c r="H14" s="273"/>
      <c r="I14" s="355"/>
      <c r="J14" s="272"/>
      <c r="K14" s="355"/>
      <c r="L14" s="272"/>
      <c r="M14" s="393"/>
    </row>
    <row r="15" spans="1:15" ht="30" customHeight="1">
      <c r="A15" s="17" t="s">
        <v>3</v>
      </c>
      <c r="B15" s="2" t="s">
        <v>31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96"/>
    </row>
    <row r="16" spans="1:15" ht="30" customHeight="1">
      <c r="A16" s="17" t="s">
        <v>4</v>
      </c>
      <c r="B16" s="232"/>
      <c r="C16" s="233"/>
      <c r="D16" s="336"/>
      <c r="E16" s="2" t="s">
        <v>32</v>
      </c>
      <c r="F16" s="232"/>
      <c r="G16" s="233"/>
      <c r="H16" s="336"/>
      <c r="I16" s="49" t="s">
        <v>112</v>
      </c>
      <c r="J16" s="377"/>
      <c r="K16" s="378"/>
      <c r="L16" s="378"/>
      <c r="M16" s="404"/>
    </row>
    <row r="17" spans="1:13" ht="30" customHeight="1" thickBot="1">
      <c r="A17" s="18" t="s">
        <v>33</v>
      </c>
      <c r="B17" s="399"/>
      <c r="C17" s="333"/>
      <c r="D17" s="333"/>
      <c r="E17" s="333"/>
      <c r="F17" s="333"/>
      <c r="G17" s="333"/>
      <c r="H17" s="334"/>
      <c r="I17" s="48" t="s">
        <v>104</v>
      </c>
      <c r="J17" s="414"/>
      <c r="K17" s="427"/>
      <c r="L17" s="427"/>
      <c r="M17" s="428"/>
    </row>
    <row r="18" spans="1:13" ht="15" customHeight="1" thickBot="1">
      <c r="A18" s="342" t="s">
        <v>115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</row>
    <row r="19" spans="1:13" ht="15" customHeight="1">
      <c r="A19" s="390" t="s">
        <v>9</v>
      </c>
      <c r="B19" s="397" t="s">
        <v>49</v>
      </c>
      <c r="C19" s="397"/>
      <c r="D19" s="214" t="s">
        <v>42</v>
      </c>
      <c r="E19" s="215"/>
      <c r="F19" s="215"/>
      <c r="G19" s="215"/>
      <c r="H19" s="340"/>
      <c r="I19" s="394" t="s">
        <v>54</v>
      </c>
      <c r="J19" s="214" t="s">
        <v>10</v>
      </c>
      <c r="K19" s="340"/>
      <c r="L19" s="394" t="s">
        <v>11</v>
      </c>
      <c r="M19" s="418"/>
    </row>
    <row r="20" spans="1:13" ht="27.75" customHeight="1" thickBot="1">
      <c r="A20" s="391"/>
      <c r="B20" s="398"/>
      <c r="C20" s="398"/>
      <c r="D20" s="217" t="s">
        <v>37</v>
      </c>
      <c r="E20" s="218"/>
      <c r="F20" s="218"/>
      <c r="G20" s="218"/>
      <c r="H20" s="286"/>
      <c r="I20" s="395"/>
      <c r="J20" s="217"/>
      <c r="K20" s="286"/>
      <c r="L20" s="395"/>
      <c r="M20" s="419"/>
    </row>
    <row r="21" spans="1:13" ht="15" customHeight="1">
      <c r="A21" s="425" t="s">
        <v>34</v>
      </c>
      <c r="B21" s="383" t="s">
        <v>109</v>
      </c>
      <c r="C21" s="383"/>
      <c r="D21" s="214"/>
      <c r="E21" s="215"/>
      <c r="F21" s="215"/>
      <c r="G21" s="215"/>
      <c r="H21" s="340"/>
      <c r="I21" s="429"/>
      <c r="J21" s="430"/>
      <c r="K21" s="376" t="s">
        <v>13</v>
      </c>
      <c r="L21" s="426" t="s">
        <v>14</v>
      </c>
      <c r="M21" s="419"/>
    </row>
    <row r="22" spans="1:13" ht="30" customHeight="1">
      <c r="A22" s="421"/>
      <c r="B22" s="374"/>
      <c r="C22" s="374"/>
      <c r="D22" s="232"/>
      <c r="E22" s="233"/>
      <c r="F22" s="233"/>
      <c r="G22" s="233"/>
      <c r="H22" s="336"/>
      <c r="I22" s="383"/>
      <c r="J22" s="377"/>
      <c r="K22" s="375"/>
      <c r="L22" s="374"/>
      <c r="M22" s="419"/>
    </row>
    <row r="23" spans="1:13" ht="15" customHeight="1">
      <c r="A23" s="421" t="s">
        <v>35</v>
      </c>
      <c r="B23" s="407" t="str">
        <f>B21</f>
        <v>２００９－</v>
      </c>
      <c r="C23" s="407"/>
      <c r="D23" s="380"/>
      <c r="E23" s="327"/>
      <c r="F23" s="327"/>
      <c r="G23" s="327"/>
      <c r="H23" s="381"/>
      <c r="I23" s="382"/>
      <c r="J23" s="377"/>
      <c r="K23" s="375" t="s">
        <v>13</v>
      </c>
      <c r="L23" s="374" t="s">
        <v>14</v>
      </c>
      <c r="M23" s="419"/>
    </row>
    <row r="24" spans="1:13" ht="29.25" customHeight="1">
      <c r="A24" s="421"/>
      <c r="B24" s="374"/>
      <c r="C24" s="374"/>
      <c r="D24" s="377"/>
      <c r="E24" s="378"/>
      <c r="F24" s="378"/>
      <c r="G24" s="378"/>
      <c r="H24" s="379"/>
      <c r="I24" s="383"/>
      <c r="J24" s="377"/>
      <c r="K24" s="375"/>
      <c r="L24" s="374"/>
      <c r="M24" s="419"/>
    </row>
    <row r="25" spans="1:13" ht="15" customHeight="1">
      <c r="A25" s="421" t="s">
        <v>5</v>
      </c>
      <c r="B25" s="407" t="str">
        <f>B23</f>
        <v>２００９－</v>
      </c>
      <c r="C25" s="407"/>
      <c r="D25" s="380"/>
      <c r="E25" s="327"/>
      <c r="F25" s="327"/>
      <c r="G25" s="327"/>
      <c r="H25" s="381"/>
      <c r="I25" s="382"/>
      <c r="J25" s="377"/>
      <c r="K25" s="375" t="s">
        <v>13</v>
      </c>
      <c r="L25" s="374" t="s">
        <v>14</v>
      </c>
      <c r="M25" s="419"/>
    </row>
    <row r="26" spans="1:13" ht="30" customHeight="1">
      <c r="A26" s="421"/>
      <c r="B26" s="374"/>
      <c r="C26" s="374"/>
      <c r="D26" s="377"/>
      <c r="E26" s="378"/>
      <c r="F26" s="378"/>
      <c r="G26" s="378"/>
      <c r="H26" s="379"/>
      <c r="I26" s="383"/>
      <c r="J26" s="377"/>
      <c r="K26" s="375"/>
      <c r="L26" s="374"/>
      <c r="M26" s="419"/>
    </row>
    <row r="27" spans="1:13" ht="15" customHeight="1">
      <c r="A27" s="421" t="s">
        <v>6</v>
      </c>
      <c r="B27" s="407" t="str">
        <f>B25</f>
        <v>２００９－</v>
      </c>
      <c r="C27" s="407"/>
      <c r="D27" s="380"/>
      <c r="E27" s="327"/>
      <c r="F27" s="327"/>
      <c r="G27" s="327"/>
      <c r="H27" s="381"/>
      <c r="I27" s="382"/>
      <c r="J27" s="377"/>
      <c r="K27" s="375" t="s">
        <v>13</v>
      </c>
      <c r="L27" s="374" t="s">
        <v>14</v>
      </c>
      <c r="M27" s="419"/>
    </row>
    <row r="28" spans="1:13" ht="30" customHeight="1">
      <c r="A28" s="421"/>
      <c r="B28" s="374"/>
      <c r="C28" s="374"/>
      <c r="D28" s="377"/>
      <c r="E28" s="378"/>
      <c r="F28" s="378"/>
      <c r="G28" s="378"/>
      <c r="H28" s="379"/>
      <c r="I28" s="383"/>
      <c r="J28" s="377"/>
      <c r="K28" s="375"/>
      <c r="L28" s="374"/>
      <c r="M28" s="419"/>
    </row>
    <row r="29" spans="1:13" ht="15" customHeight="1">
      <c r="A29" s="421" t="s">
        <v>7</v>
      </c>
      <c r="B29" s="407" t="str">
        <f>B27</f>
        <v>２００９－</v>
      </c>
      <c r="C29" s="407"/>
      <c r="D29" s="380"/>
      <c r="E29" s="327"/>
      <c r="F29" s="327"/>
      <c r="G29" s="327"/>
      <c r="H29" s="381"/>
      <c r="I29" s="382"/>
      <c r="J29" s="377"/>
      <c r="K29" s="375" t="s">
        <v>13</v>
      </c>
      <c r="L29" s="374" t="s">
        <v>14</v>
      </c>
      <c r="M29" s="419"/>
    </row>
    <row r="30" spans="1:13" ht="30" customHeight="1">
      <c r="A30" s="421"/>
      <c r="B30" s="374"/>
      <c r="C30" s="374"/>
      <c r="D30" s="377"/>
      <c r="E30" s="378"/>
      <c r="F30" s="378"/>
      <c r="G30" s="378"/>
      <c r="H30" s="379"/>
      <c r="I30" s="383"/>
      <c r="J30" s="377"/>
      <c r="K30" s="375"/>
      <c r="L30" s="374"/>
      <c r="M30" s="419"/>
    </row>
    <row r="31" spans="1:13" ht="15" customHeight="1">
      <c r="A31" s="421" t="s">
        <v>8</v>
      </c>
      <c r="B31" s="407" t="str">
        <f>B29</f>
        <v>２００９－</v>
      </c>
      <c r="C31" s="407"/>
      <c r="D31" s="380"/>
      <c r="E31" s="327"/>
      <c r="F31" s="327"/>
      <c r="G31" s="327"/>
      <c r="H31" s="381"/>
      <c r="I31" s="382"/>
      <c r="J31" s="377"/>
      <c r="K31" s="375" t="s">
        <v>13</v>
      </c>
      <c r="L31" s="374" t="s">
        <v>14</v>
      </c>
      <c r="M31" s="419"/>
    </row>
    <row r="32" spans="1:13" ht="30" customHeight="1">
      <c r="A32" s="421"/>
      <c r="B32" s="374"/>
      <c r="C32" s="374"/>
      <c r="D32" s="377"/>
      <c r="E32" s="378"/>
      <c r="F32" s="378"/>
      <c r="G32" s="378"/>
      <c r="H32" s="379"/>
      <c r="I32" s="383"/>
      <c r="J32" s="377"/>
      <c r="K32" s="375"/>
      <c r="L32" s="374"/>
      <c r="M32" s="419"/>
    </row>
    <row r="33" spans="1:16" ht="15" customHeight="1">
      <c r="A33" s="421" t="s">
        <v>20</v>
      </c>
      <c r="B33" s="407" t="str">
        <f>B31</f>
        <v>２００９－</v>
      </c>
      <c r="C33" s="407"/>
      <c r="D33" s="380"/>
      <c r="E33" s="327"/>
      <c r="F33" s="327"/>
      <c r="G33" s="327"/>
      <c r="H33" s="381"/>
      <c r="I33" s="382"/>
      <c r="J33" s="377"/>
      <c r="K33" s="375" t="s">
        <v>13</v>
      </c>
      <c r="L33" s="374" t="s">
        <v>14</v>
      </c>
      <c r="M33" s="419"/>
    </row>
    <row r="34" spans="1:16" ht="30" customHeight="1">
      <c r="A34" s="421"/>
      <c r="B34" s="374"/>
      <c r="C34" s="374"/>
      <c r="D34" s="377"/>
      <c r="E34" s="378"/>
      <c r="F34" s="378"/>
      <c r="G34" s="378"/>
      <c r="H34" s="379"/>
      <c r="I34" s="383"/>
      <c r="J34" s="377"/>
      <c r="K34" s="375"/>
      <c r="L34" s="374"/>
      <c r="M34" s="419"/>
    </row>
    <row r="35" spans="1:16" ht="15" customHeight="1">
      <c r="A35" s="421" t="s">
        <v>23</v>
      </c>
      <c r="B35" s="407" t="str">
        <f>B33</f>
        <v>２００９－</v>
      </c>
      <c r="C35" s="407"/>
      <c r="D35" s="232"/>
      <c r="E35" s="233"/>
      <c r="F35" s="233"/>
      <c r="G35" s="233"/>
      <c r="H35" s="336"/>
      <c r="I35" s="382"/>
      <c r="J35" s="377"/>
      <c r="K35" s="375" t="s">
        <v>13</v>
      </c>
      <c r="L35" s="374" t="s">
        <v>14</v>
      </c>
      <c r="M35" s="419"/>
    </row>
    <row r="36" spans="1:16" ht="30" customHeight="1" thickBot="1">
      <c r="A36" s="422"/>
      <c r="B36" s="412"/>
      <c r="C36" s="412"/>
      <c r="D36" s="415"/>
      <c r="E36" s="416"/>
      <c r="F36" s="416"/>
      <c r="G36" s="416"/>
      <c r="H36" s="417"/>
      <c r="I36" s="395"/>
      <c r="J36" s="414"/>
      <c r="K36" s="413"/>
      <c r="L36" s="412"/>
      <c r="M36" s="420"/>
    </row>
    <row r="37" spans="1:16" ht="15" customHeight="1">
      <c r="A37" s="20" t="s">
        <v>15</v>
      </c>
      <c r="B37" s="405"/>
      <c r="C37" s="405"/>
      <c r="D37" s="405"/>
      <c r="E37" s="405"/>
      <c r="F37" s="405"/>
      <c r="G37" s="405"/>
      <c r="H37" s="405"/>
      <c r="I37" s="405"/>
      <c r="J37" s="406"/>
      <c r="K37" s="10"/>
      <c r="L37" s="268" t="s">
        <v>12</v>
      </c>
      <c r="M37" s="268"/>
      <c r="N37" s="4"/>
    </row>
    <row r="38" spans="1:16" ht="15" customHeight="1">
      <c r="A38" s="21" t="s">
        <v>16</v>
      </c>
      <c r="B38" s="407"/>
      <c r="C38" s="407"/>
      <c r="D38" s="407"/>
      <c r="E38" s="407"/>
      <c r="F38" s="407"/>
      <c r="G38" s="407"/>
      <c r="H38" s="407"/>
      <c r="I38" s="407"/>
      <c r="J38" s="408"/>
      <c r="K38" s="10"/>
      <c r="L38" s="10"/>
      <c r="M38" s="10"/>
      <c r="N38" s="4"/>
    </row>
    <row r="39" spans="1:16" ht="15" customHeight="1" thickBot="1">
      <c r="A39" s="22" t="s">
        <v>17</v>
      </c>
      <c r="B39" s="409"/>
      <c r="C39" s="409"/>
      <c r="D39" s="409"/>
      <c r="E39" s="409"/>
      <c r="F39" s="409"/>
      <c r="G39" s="409"/>
      <c r="H39" s="409"/>
      <c r="I39" s="409"/>
      <c r="J39" s="410"/>
      <c r="K39" s="10"/>
      <c r="L39" s="411" t="s">
        <v>38</v>
      </c>
      <c r="M39" s="411"/>
      <c r="N39" s="4"/>
    </row>
    <row r="40" spans="1:16" ht="15" customHeight="1">
      <c r="A40" s="11" t="s">
        <v>18</v>
      </c>
      <c r="B40" s="7"/>
      <c r="K40" s="4"/>
      <c r="L40" s="4"/>
      <c r="M40" s="4"/>
    </row>
    <row r="41" spans="1:16" customFormat="1">
      <c r="A41" s="27" t="s">
        <v>52</v>
      </c>
    </row>
    <row r="42" spans="1:16" customFormat="1" ht="13.5" customHeight="1">
      <c r="A42" t="s">
        <v>53</v>
      </c>
      <c r="H42" s="28"/>
      <c r="I42" s="28"/>
      <c r="J42" s="28"/>
      <c r="K42" s="28"/>
      <c r="L42" s="28"/>
      <c r="M42" s="28"/>
      <c r="N42" s="28"/>
    </row>
    <row r="43" spans="1:16" ht="25.5" customHeight="1" thickBot="1">
      <c r="A43" s="218" t="s">
        <v>97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 t="s">
        <v>98</v>
      </c>
      <c r="L43" s="218"/>
      <c r="M43" s="218"/>
      <c r="N43" s="47"/>
      <c r="O43" s="47"/>
      <c r="P43" s="47"/>
    </row>
    <row r="44" spans="1:16" ht="15" customHeight="1" thickBot="1">
      <c r="A44" s="423" t="s">
        <v>39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424"/>
    </row>
    <row r="45" spans="1:16">
      <c r="A45" s="307"/>
      <c r="B45" s="307"/>
      <c r="C45" s="307"/>
      <c r="D45" s="307"/>
      <c r="E45" s="307"/>
      <c r="F45" s="307"/>
      <c r="G45" s="307"/>
      <c r="H45" s="307"/>
    </row>
    <row r="46" spans="1:16" ht="15" customHeight="1"/>
  </sheetData>
  <mergeCells count="126">
    <mergeCell ref="C1:M1"/>
    <mergeCell ref="C2:M2"/>
    <mergeCell ref="A1:B6"/>
    <mergeCell ref="A7:B7"/>
    <mergeCell ref="C4:F5"/>
    <mergeCell ref="B11:M11"/>
    <mergeCell ref="C7:H7"/>
    <mergeCell ref="I4:I5"/>
    <mergeCell ref="K4:M4"/>
    <mergeCell ref="J7:M7"/>
    <mergeCell ref="G8:J8"/>
    <mergeCell ref="K5:M5"/>
    <mergeCell ref="K10:M10"/>
    <mergeCell ref="K9:M9"/>
    <mergeCell ref="I10:J10"/>
    <mergeCell ref="L8:M8"/>
    <mergeCell ref="C8:E8"/>
    <mergeCell ref="I9:J9"/>
    <mergeCell ref="B10:H10"/>
    <mergeCell ref="B9:H9"/>
    <mergeCell ref="A21:A22"/>
    <mergeCell ref="D26:H26"/>
    <mergeCell ref="L21:L22"/>
    <mergeCell ref="J17:M17"/>
    <mergeCell ref="B21:C21"/>
    <mergeCell ref="K25:K26"/>
    <mergeCell ref="K23:K24"/>
    <mergeCell ref="I23:I24"/>
    <mergeCell ref="B26:C26"/>
    <mergeCell ref="I21:I22"/>
    <mergeCell ref="J21:J22"/>
    <mergeCell ref="D25:H25"/>
    <mergeCell ref="D23:H23"/>
    <mergeCell ref="D22:H22"/>
    <mergeCell ref="J25:J26"/>
    <mergeCell ref="L19:L20"/>
    <mergeCell ref="J19:K20"/>
    <mergeCell ref="B23:C23"/>
    <mergeCell ref="I25:I26"/>
    <mergeCell ref="L25:L26"/>
    <mergeCell ref="A45:H45"/>
    <mergeCell ref="A35:A36"/>
    <mergeCell ref="A33:A34"/>
    <mergeCell ref="A31:A32"/>
    <mergeCell ref="A29:A30"/>
    <mergeCell ref="A23:A24"/>
    <mergeCell ref="D34:H34"/>
    <mergeCell ref="B34:C34"/>
    <mergeCell ref="A44:M44"/>
    <mergeCell ref="A27:A28"/>
    <mergeCell ref="A25:A26"/>
    <mergeCell ref="B25:C25"/>
    <mergeCell ref="B24:C24"/>
    <mergeCell ref="D31:H31"/>
    <mergeCell ref="B31:C31"/>
    <mergeCell ref="B27:C27"/>
    <mergeCell ref="B28:C28"/>
    <mergeCell ref="B30:C30"/>
    <mergeCell ref="B29:C29"/>
    <mergeCell ref="L23:L24"/>
    <mergeCell ref="I33:I34"/>
    <mergeCell ref="K43:M43"/>
    <mergeCell ref="A43:J43"/>
    <mergeCell ref="D35:H35"/>
    <mergeCell ref="D33:H33"/>
    <mergeCell ref="B37:J39"/>
    <mergeCell ref="L39:M39"/>
    <mergeCell ref="B32:C32"/>
    <mergeCell ref="B33:C33"/>
    <mergeCell ref="J33:J34"/>
    <mergeCell ref="L33:L34"/>
    <mergeCell ref="K33:K34"/>
    <mergeCell ref="L37:M37"/>
    <mergeCell ref="I35:I36"/>
    <mergeCell ref="L35:L36"/>
    <mergeCell ref="K35:K36"/>
    <mergeCell ref="J35:J36"/>
    <mergeCell ref="B36:C36"/>
    <mergeCell ref="D36:H36"/>
    <mergeCell ref="B35:C35"/>
    <mergeCell ref="M19:M36"/>
    <mergeCell ref="D30:H30"/>
    <mergeCell ref="D20:H20"/>
    <mergeCell ref="B22:C22"/>
    <mergeCell ref="D21:H21"/>
    <mergeCell ref="L31:L32"/>
    <mergeCell ref="D28:H28"/>
    <mergeCell ref="D27:H27"/>
    <mergeCell ref="A13:A14"/>
    <mergeCell ref="B12:D12"/>
    <mergeCell ref="L12:M12"/>
    <mergeCell ref="J13:K14"/>
    <mergeCell ref="J12:K12"/>
    <mergeCell ref="G13:I14"/>
    <mergeCell ref="G12:I12"/>
    <mergeCell ref="A18:M18"/>
    <mergeCell ref="D19:H19"/>
    <mergeCell ref="A19:A20"/>
    <mergeCell ref="L13:M14"/>
    <mergeCell ref="I19:I20"/>
    <mergeCell ref="E15:M15"/>
    <mergeCell ref="C15:D15"/>
    <mergeCell ref="B19:C20"/>
    <mergeCell ref="B17:H17"/>
    <mergeCell ref="F16:H16"/>
    <mergeCell ref="B16:D16"/>
    <mergeCell ref="E13:F14"/>
    <mergeCell ref="E12:F12"/>
    <mergeCell ref="B13:D14"/>
    <mergeCell ref="J16:M16"/>
    <mergeCell ref="L27:L28"/>
    <mergeCell ref="L29:L30"/>
    <mergeCell ref="K31:K32"/>
    <mergeCell ref="K21:K22"/>
    <mergeCell ref="K29:K30"/>
    <mergeCell ref="K27:K28"/>
    <mergeCell ref="D32:H32"/>
    <mergeCell ref="J31:J32"/>
    <mergeCell ref="J29:J30"/>
    <mergeCell ref="J27:J28"/>
    <mergeCell ref="D24:H24"/>
    <mergeCell ref="J23:J24"/>
    <mergeCell ref="D29:H29"/>
    <mergeCell ref="I31:I32"/>
    <mergeCell ref="I29:I30"/>
    <mergeCell ref="I27:I28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40" workbookViewId="0">
      <selection activeCell="B9" sqref="B9"/>
    </sheetView>
  </sheetViews>
  <sheetFormatPr defaultRowHeight="13.5"/>
  <cols>
    <col min="1" max="1" width="21" style="64" customWidth="1"/>
    <col min="2" max="3" width="46.875" style="64" customWidth="1"/>
    <col min="4" max="4" width="11.75" style="64" bestFit="1" customWidth="1"/>
    <col min="5" max="5" width="13" style="64" bestFit="1" customWidth="1"/>
    <col min="6" max="6" width="10.875" style="64" customWidth="1"/>
    <col min="7" max="7" width="68.75" style="64" customWidth="1"/>
    <col min="8" max="8" width="25" style="64" customWidth="1"/>
    <col min="9" max="10" width="9" style="64"/>
    <col min="11" max="11" width="23.625" style="64" hidden="1" customWidth="1"/>
    <col min="12" max="16384" width="9" style="64"/>
  </cols>
  <sheetData>
    <row r="1" spans="1:12" ht="42.75" thickBot="1">
      <c r="A1" s="455" t="s">
        <v>128</v>
      </c>
      <c r="B1" s="455"/>
      <c r="C1" s="455"/>
      <c r="D1" s="455"/>
      <c r="E1" s="455"/>
      <c r="F1" s="455"/>
      <c r="G1" s="455"/>
      <c r="H1" s="455"/>
    </row>
    <row r="2" spans="1:12" ht="13.5" customHeight="1">
      <c r="A2" s="65" t="s">
        <v>116</v>
      </c>
      <c r="B2" s="456" t="e">
        <f>'参加申込書（ＷＥＢ）'!E10:AI10</f>
        <v>#VALUE!</v>
      </c>
      <c r="C2" s="457"/>
      <c r="D2" s="457"/>
      <c r="E2" s="457"/>
      <c r="F2" s="456" t="s">
        <v>50</v>
      </c>
      <c r="G2" s="460" t="str">
        <f>'参加申込書（ＷＥＢ）'!P8</f>
        <v>選んでください</v>
      </c>
      <c r="H2" s="461"/>
    </row>
    <row r="3" spans="1:12" ht="50.25" customHeight="1">
      <c r="A3" s="97" t="e">
        <f>'参加申込書（ＷＥＢ）'!#REF!</f>
        <v>#REF!</v>
      </c>
      <c r="B3" s="458"/>
      <c r="C3" s="459"/>
      <c r="D3" s="459"/>
      <c r="E3" s="459"/>
      <c r="F3" s="458"/>
      <c r="G3" s="462"/>
      <c r="H3" s="463"/>
    </row>
    <row r="4" spans="1:12" ht="60" customHeight="1" thickBot="1">
      <c r="A4" s="66" t="s">
        <v>117</v>
      </c>
      <c r="B4" s="464" t="str">
        <f>IF('参加申込書（ＷＥＢ）'!E9="","",'参加申込書（ＷＥＢ）'!E9)</f>
        <v/>
      </c>
      <c r="C4" s="465"/>
      <c r="D4" s="466"/>
      <c r="E4" s="68" t="s">
        <v>118</v>
      </c>
      <c r="F4" s="467" t="s">
        <v>119</v>
      </c>
      <c r="G4" s="468"/>
      <c r="H4" s="469"/>
    </row>
    <row r="5" spans="1:12" ht="60" customHeight="1">
      <c r="A5" s="69" t="s">
        <v>120</v>
      </c>
      <c r="B5" s="70" t="str">
        <f>IF('参加申込書（ＷＥＢ）'!E14="","未登録",'参加申込書（ＷＥＢ）'!E14)</f>
        <v>未登録</v>
      </c>
      <c r="C5" s="473" t="str">
        <f>IF('参加申込書（ＷＥＢ）'!E13="","",'参加申込書（ＷＥＢ）'!E13)</f>
        <v/>
      </c>
      <c r="D5" s="474"/>
      <c r="E5" s="71" t="s">
        <v>121</v>
      </c>
      <c r="F5" s="110" t="s">
        <v>122</v>
      </c>
      <c r="G5" s="481"/>
      <c r="H5" s="482"/>
    </row>
    <row r="6" spans="1:12" ht="60" customHeight="1">
      <c r="A6" s="72" t="s">
        <v>123</v>
      </c>
      <c r="B6" s="60" t="e">
        <f>IF('参加申込書（ＷＥＢ）'!#REF!="","未登録",'参加申込書（ＷＥＢ）'!#REF!)</f>
        <v>#REF!</v>
      </c>
      <c r="C6" s="475" t="e">
        <f>IF('参加申込書（ＷＥＢ）'!#REF!="","",'参加申込書（ＷＥＢ）'!#REF!)</f>
        <v>#REF!</v>
      </c>
      <c r="D6" s="476"/>
      <c r="E6" s="73" t="s">
        <v>121</v>
      </c>
      <c r="F6" s="111" t="s">
        <v>122</v>
      </c>
      <c r="G6" s="479"/>
      <c r="H6" s="480"/>
    </row>
    <row r="7" spans="1:12" ht="60" customHeight="1" thickBot="1">
      <c r="A7" s="74" t="s">
        <v>114</v>
      </c>
      <c r="B7" s="75" t="str">
        <f>IF('参加申込書（ＷＥＢ）'!AB14="","未登録",'参加申込書（ＷＥＢ）'!AB14)</f>
        <v>未登録</v>
      </c>
      <c r="C7" s="472" t="str">
        <f>IF('参加申込書（ＷＥＢ）'!AB13="","",'参加申込書（ＷＥＢ）'!AB13)</f>
        <v/>
      </c>
      <c r="D7" s="466"/>
      <c r="E7" s="76" t="s">
        <v>121</v>
      </c>
      <c r="F7" s="112" t="s">
        <v>122</v>
      </c>
      <c r="G7" s="477"/>
      <c r="H7" s="478"/>
      <c r="I7" s="77"/>
      <c r="J7" s="77"/>
      <c r="K7" s="77"/>
      <c r="L7" s="77"/>
    </row>
    <row r="8" spans="1:12" s="77" customFormat="1" ht="74.25" customHeight="1" thickBot="1">
      <c r="A8" s="78" t="s">
        <v>124</v>
      </c>
      <c r="B8" s="79" t="s">
        <v>140</v>
      </c>
      <c r="C8" s="80" t="s">
        <v>138</v>
      </c>
      <c r="D8" s="81" t="s">
        <v>11</v>
      </c>
      <c r="E8" s="82"/>
      <c r="F8" s="113" t="s">
        <v>125</v>
      </c>
      <c r="G8" s="106" t="s">
        <v>139</v>
      </c>
      <c r="H8" s="117" t="s">
        <v>141</v>
      </c>
      <c r="I8" s="64"/>
      <c r="J8" s="64"/>
      <c r="K8" s="64"/>
      <c r="L8" s="64"/>
    </row>
    <row r="9" spans="1:12" ht="60.75" customHeight="1">
      <c r="A9" s="98">
        <v>1</v>
      </c>
      <c r="B9" s="70">
        <f>'参加申込書（ＷＥＢ）'!N21</f>
        <v>0</v>
      </c>
      <c r="C9" s="99" t="str">
        <f>IF('参加申込書（ＷＥＢ）'!N20="","",'参加申込書（ＷＥＢ）'!N20)</f>
        <v/>
      </c>
      <c r="D9" s="100" t="str">
        <f>IF('参加申込書（ＷＥＢ）'!AC20="","",'参加申込書（ＷＥＢ）'!AC20)</f>
        <v/>
      </c>
      <c r="E9" s="85" t="s">
        <v>121</v>
      </c>
      <c r="F9" s="114" t="s">
        <v>122</v>
      </c>
      <c r="G9" s="107"/>
      <c r="H9" s="103"/>
      <c r="K9" s="86">
        <f>'参加申込書（ＷＥＢ）'!E21</f>
        <v>0</v>
      </c>
    </row>
    <row r="10" spans="1:12" ht="60.75" customHeight="1">
      <c r="A10" s="87">
        <v>2</v>
      </c>
      <c r="B10" s="60">
        <f>'参加申込書（ＷＥＢ）'!N23</f>
        <v>0</v>
      </c>
      <c r="C10" s="55" t="str">
        <f>IF('参加申込書（ＷＥＢ）'!N22="","",'参加申込書（ＷＥＢ）'!N22)</f>
        <v/>
      </c>
      <c r="D10" s="84" t="str">
        <f>IF('参加申込書（ＷＥＢ）'!AC22="","",'参加申込書（ＷＥＢ）'!AC22)</f>
        <v/>
      </c>
      <c r="E10" s="88" t="s">
        <v>121</v>
      </c>
      <c r="F10" s="115" t="s">
        <v>122</v>
      </c>
      <c r="G10" s="108"/>
      <c r="H10" s="104"/>
      <c r="K10" s="86">
        <f>'参加申込書（ＷＥＢ）'!E23</f>
        <v>0</v>
      </c>
    </row>
    <row r="11" spans="1:12" ht="60.75" customHeight="1">
      <c r="A11" s="87">
        <v>3</v>
      </c>
      <c r="B11" s="60">
        <f>'参加申込書（ＷＥＢ）'!N25</f>
        <v>0</v>
      </c>
      <c r="C11" s="55" t="str">
        <f>IF('参加申込書（ＷＥＢ）'!N24="","",'参加申込書（ＷＥＢ）'!N24)</f>
        <v/>
      </c>
      <c r="D11" s="84" t="str">
        <f>IF('参加申込書（ＷＥＢ）'!AD24="","",'参加申込書（ＷＥＢ）'!AD24)</f>
        <v/>
      </c>
      <c r="E11" s="88" t="s">
        <v>121</v>
      </c>
      <c r="F11" s="115" t="s">
        <v>122</v>
      </c>
      <c r="G11" s="108"/>
      <c r="H11" s="104"/>
      <c r="K11" s="86">
        <f>'参加申込書（ＷＥＢ）'!E25</f>
        <v>0</v>
      </c>
    </row>
    <row r="12" spans="1:12" ht="60.75" customHeight="1">
      <c r="A12" s="87">
        <v>4</v>
      </c>
      <c r="B12" s="60">
        <f>'参加申込書（ＷＥＢ）'!N27</f>
        <v>0</v>
      </c>
      <c r="C12" s="55" t="str">
        <f>IF('参加申込書（ＷＥＢ）'!N26="","",'参加申込書（ＷＥＢ）'!N26)</f>
        <v/>
      </c>
      <c r="D12" s="84" t="str">
        <f>IF('参加申込書（ＷＥＢ）'!AD26="","",'参加申込書（ＷＥＢ）'!AD26)</f>
        <v/>
      </c>
      <c r="E12" s="88" t="s">
        <v>121</v>
      </c>
      <c r="F12" s="115" t="s">
        <v>122</v>
      </c>
      <c r="G12" s="108"/>
      <c r="H12" s="104"/>
      <c r="K12" s="86">
        <f>'参加申込書（ＷＥＢ）'!E27</f>
        <v>0</v>
      </c>
    </row>
    <row r="13" spans="1:12" ht="60.75" customHeight="1">
      <c r="A13" s="87">
        <v>5</v>
      </c>
      <c r="B13" s="60" t="str">
        <f>IF('参加申込書（ＷＥＢ）'!N29="","－－－－－",'参加申込書（ＷＥＢ）'!N29)</f>
        <v>－－－－－</v>
      </c>
      <c r="C13" s="55" t="str">
        <f>IF('参加申込書（ＷＥＢ）'!N28="","",'参加申込書（ＷＥＢ）'!N28)</f>
        <v/>
      </c>
      <c r="D13" s="84" t="str">
        <f>IF('参加申込書（ＷＥＢ）'!AD28="","",'参加申込書（ＷＥＢ）'!AD28)</f>
        <v/>
      </c>
      <c r="E13" s="88" t="s">
        <v>121</v>
      </c>
      <c r="F13" s="115" t="s">
        <v>122</v>
      </c>
      <c r="G13" s="108"/>
      <c r="H13" s="104"/>
      <c r="K13" s="86">
        <f>'参加申込書（ＷＥＢ）'!E29</f>
        <v>0</v>
      </c>
    </row>
    <row r="14" spans="1:12" ht="60.75" customHeight="1">
      <c r="A14" s="87">
        <v>6</v>
      </c>
      <c r="B14" s="60" t="str">
        <f>IF('参加申込書（ＷＥＢ）'!N31="","－－－－－",'参加申込書（ＷＥＢ）'!N31)</f>
        <v>－－－－－</v>
      </c>
      <c r="C14" s="55" t="str">
        <f>IF('参加申込書（ＷＥＢ）'!N30="","",'参加申込書（ＷＥＢ）'!N30)</f>
        <v/>
      </c>
      <c r="D14" s="84" t="str">
        <f>IF('参加申込書（ＷＥＢ）'!AD30="","",'参加申込書（ＷＥＢ）'!AD30)</f>
        <v/>
      </c>
      <c r="E14" s="88" t="s">
        <v>121</v>
      </c>
      <c r="F14" s="115" t="s">
        <v>122</v>
      </c>
      <c r="G14" s="108"/>
      <c r="H14" s="104"/>
      <c r="K14" s="86">
        <f>'参加申込書（ＷＥＢ）'!E31</f>
        <v>0</v>
      </c>
    </row>
    <row r="15" spans="1:12" ht="60.75" customHeight="1">
      <c r="A15" s="87">
        <v>7</v>
      </c>
      <c r="B15" s="60" t="str">
        <f>IF('参加申込書（ＷＥＢ）'!N33="","－－－－－",'参加申込書（ＷＥＢ）'!N33)</f>
        <v>－－－－－</v>
      </c>
      <c r="C15" s="55" t="str">
        <f>IF('参加申込書（ＷＥＢ）'!N32="","",'参加申込書（ＷＥＢ）'!N32)</f>
        <v/>
      </c>
      <c r="D15" s="84" t="str">
        <f>IF('参加申込書（ＷＥＢ）'!AD32="","",'参加申込書（ＷＥＢ）'!AD32)</f>
        <v/>
      </c>
      <c r="E15" s="88" t="s">
        <v>121</v>
      </c>
      <c r="F15" s="115" t="s">
        <v>122</v>
      </c>
      <c r="G15" s="108"/>
      <c r="H15" s="104"/>
      <c r="K15" s="86">
        <f>'参加申込書（ＷＥＢ）'!E33</f>
        <v>0</v>
      </c>
    </row>
    <row r="16" spans="1:12" ht="60.75" customHeight="1" thickBot="1">
      <c r="A16" s="90">
        <v>8</v>
      </c>
      <c r="B16" s="62" t="str">
        <f>IF('参加申込書（ＷＥＢ）'!N35="","－－－－－",'参加申込書（ＷＥＢ）'!N35)</f>
        <v>－－－－－</v>
      </c>
      <c r="C16" s="101" t="str">
        <f>IF('参加申込書（ＷＥＢ）'!N34="","",'参加申込書（ＷＥＢ）'!N34)</f>
        <v/>
      </c>
      <c r="D16" s="67" t="str">
        <f>IF('参加申込書（ＷＥＢ）'!AD34="","",'参加申込書（ＷＥＢ）'!AD34)</f>
        <v/>
      </c>
      <c r="E16" s="102" t="s">
        <v>121</v>
      </c>
      <c r="F16" s="116" t="s">
        <v>122</v>
      </c>
      <c r="G16" s="109"/>
      <c r="H16" s="105"/>
      <c r="K16" s="86">
        <f>'参加申込書（ＷＥＢ）'!E35</f>
        <v>0</v>
      </c>
    </row>
    <row r="17" spans="1:8" ht="60.75" hidden="1" customHeight="1">
      <c r="A17" s="83">
        <v>9</v>
      </c>
      <c r="B17" s="61" ph="1"/>
      <c r="C17" s="55" ph="1"/>
      <c r="D17" s="84" ph="1"/>
      <c r="E17" s="88" t="s">
        <v>121</v>
      </c>
      <c r="F17" s="89" t="s">
        <v>122</v>
      </c>
      <c r="G17" s="470"/>
      <c r="H17" s="471"/>
    </row>
    <row r="18" spans="1:8" ht="60.75" hidden="1" customHeight="1">
      <c r="A18" s="87">
        <v>10</v>
      </c>
      <c r="B18" s="60" ph="1"/>
      <c r="C18" s="55" ph="1"/>
      <c r="D18" s="84" ph="1"/>
      <c r="E18" s="88" t="s">
        <v>121</v>
      </c>
      <c r="F18" s="89" t="s">
        <v>122</v>
      </c>
      <c r="G18" s="483"/>
      <c r="H18" s="484"/>
    </row>
    <row r="19" spans="1:8" ht="60.75" hidden="1" customHeight="1">
      <c r="A19" s="87">
        <v>11</v>
      </c>
      <c r="B19" s="60" ph="1"/>
      <c r="C19" s="55" ph="1"/>
      <c r="D19" s="84" ph="1"/>
      <c r="E19" s="88" t="s">
        <v>121</v>
      </c>
      <c r="F19" s="89" t="s">
        <v>122</v>
      </c>
      <c r="G19" s="483"/>
      <c r="H19" s="484"/>
    </row>
    <row r="20" spans="1:8" ht="60.75" hidden="1" customHeight="1" thickBot="1">
      <c r="A20" s="90">
        <v>12</v>
      </c>
      <c r="B20" s="62" ph="1"/>
      <c r="C20" s="56" ph="1"/>
      <c r="D20" s="63" ph="1"/>
      <c r="E20" s="91" t="s">
        <v>121</v>
      </c>
      <c r="F20" s="92" t="s">
        <v>122</v>
      </c>
      <c r="G20" s="491"/>
      <c r="H20" s="492"/>
    </row>
    <row r="21" spans="1:8" ht="14.25" thickBot="1">
      <c r="A21" s="93"/>
      <c r="B21" s="93"/>
      <c r="C21" s="94"/>
      <c r="D21" s="94"/>
    </row>
    <row r="22" spans="1:8" ht="56.25" thickBot="1">
      <c r="A22" s="95" t="s">
        <v>126</v>
      </c>
      <c r="B22" s="96" t="e">
        <f>A3</f>
        <v>#REF!</v>
      </c>
      <c r="C22" s="488" t="s">
        <v>127</v>
      </c>
      <c r="D22" s="489"/>
      <c r="E22" s="489"/>
      <c r="F22" s="489"/>
      <c r="G22" s="489"/>
      <c r="H22" s="490"/>
    </row>
    <row r="23" spans="1:8" ht="62.25" customHeight="1">
      <c r="A23" s="485" t="str">
        <f>'参加申込書（ＷＥＢ）'!A1</f>
        <v>第21回石川オープンキンボールスポーツ大会</v>
      </c>
      <c r="B23" s="485"/>
      <c r="C23" s="485"/>
      <c r="D23" s="485"/>
      <c r="E23" s="485"/>
      <c r="F23" s="118"/>
      <c r="G23" s="486" t="s">
        <v>184</v>
      </c>
      <c r="H23" s="487"/>
    </row>
  </sheetData>
  <protectedRanges>
    <protectedRange sqref="A3" name="範囲1"/>
  </protectedRanges>
  <mergeCells count="19">
    <mergeCell ref="G18:H18"/>
    <mergeCell ref="A23:E23"/>
    <mergeCell ref="G23:H23"/>
    <mergeCell ref="C22:H22"/>
    <mergeCell ref="G20:H20"/>
    <mergeCell ref="G19:H19"/>
    <mergeCell ref="G17:H17"/>
    <mergeCell ref="C7:D7"/>
    <mergeCell ref="C5:D5"/>
    <mergeCell ref="C6:D6"/>
    <mergeCell ref="G7:H7"/>
    <mergeCell ref="G6:H6"/>
    <mergeCell ref="G5:H5"/>
    <mergeCell ref="A1:H1"/>
    <mergeCell ref="B2:E3"/>
    <mergeCell ref="F2:F3"/>
    <mergeCell ref="G2:H3"/>
    <mergeCell ref="B4:D4"/>
    <mergeCell ref="F4:H4"/>
  </mergeCells>
  <phoneticPr fontId="2"/>
  <conditionalFormatting sqref="B9:B16">
    <cfRule type="expression" dxfId="0" priority="1" stopIfTrue="1">
      <formula>K9&gt;0</formula>
    </cfRule>
  </conditionalFormatting>
  <pageMargins left="0.37" right="0.23" top="0.31" bottom="0.33" header="0.2" footer="0.21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E6" workbookViewId="0">
      <selection activeCell="N8" sqref="N8"/>
    </sheetView>
  </sheetViews>
  <sheetFormatPr defaultRowHeight="13.5"/>
  <cols>
    <col min="1" max="1" width="0" style="29" hidden="1" customWidth="1"/>
    <col min="2" max="4" width="9" style="29" hidden="1" customWidth="1"/>
    <col min="5" max="16384" width="9" style="29"/>
  </cols>
  <sheetData>
    <row r="1" spans="1:43" ht="24" hidden="1">
      <c r="A1" s="42" t="s">
        <v>87</v>
      </c>
    </row>
    <row r="2" spans="1:43" hidden="1">
      <c r="A2" s="30" t="s">
        <v>142</v>
      </c>
      <c r="B2" s="31" t="s">
        <v>56</v>
      </c>
      <c r="C2" s="31" t="s">
        <v>143</v>
      </c>
      <c r="D2" s="30" t="s">
        <v>58</v>
      </c>
      <c r="E2" s="31" t="s">
        <v>59</v>
      </c>
      <c r="F2" s="31" t="s">
        <v>144</v>
      </c>
      <c r="G2" s="31" t="s">
        <v>60</v>
      </c>
      <c r="H2" s="31" t="s">
        <v>144</v>
      </c>
      <c r="I2" s="31" t="s">
        <v>61</v>
      </c>
      <c r="J2" s="31" t="s">
        <v>144</v>
      </c>
      <c r="K2" s="31" t="s">
        <v>62</v>
      </c>
      <c r="L2" s="31" t="s">
        <v>144</v>
      </c>
      <c r="M2" s="31" t="s">
        <v>63</v>
      </c>
      <c r="N2" s="31" t="s">
        <v>144</v>
      </c>
      <c r="O2" s="31" t="s">
        <v>64</v>
      </c>
      <c r="P2" s="31" t="s">
        <v>144</v>
      </c>
      <c r="Q2" s="31" t="s">
        <v>65</v>
      </c>
      <c r="R2" s="31" t="s">
        <v>144</v>
      </c>
      <c r="S2" s="31" t="s">
        <v>66</v>
      </c>
      <c r="T2" s="31" t="s">
        <v>144</v>
      </c>
      <c r="U2" s="31" t="s">
        <v>67</v>
      </c>
      <c r="V2" s="31" t="s">
        <v>144</v>
      </c>
      <c r="W2" s="31" t="s">
        <v>68</v>
      </c>
      <c r="X2" s="31" t="s">
        <v>144</v>
      </c>
      <c r="Y2" s="31" t="s">
        <v>69</v>
      </c>
      <c r="Z2" s="31" t="s">
        <v>144</v>
      </c>
      <c r="AA2" s="31" t="s">
        <v>70</v>
      </c>
      <c r="AB2" s="31" t="s">
        <v>144</v>
      </c>
      <c r="AC2" s="31" t="s">
        <v>145</v>
      </c>
      <c r="AD2" s="31" t="s">
        <v>144</v>
      </c>
      <c r="AE2" s="31" t="s">
        <v>146</v>
      </c>
      <c r="AF2" s="31" t="s">
        <v>144</v>
      </c>
      <c r="AG2" s="31" t="s">
        <v>114</v>
      </c>
      <c r="AH2" s="31" t="s">
        <v>144</v>
      </c>
      <c r="AI2" s="31" t="s">
        <v>129</v>
      </c>
      <c r="AJ2" s="31" t="s">
        <v>130</v>
      </c>
      <c r="AK2" s="31" t="s">
        <v>131</v>
      </c>
      <c r="AL2" s="31" t="s">
        <v>132</v>
      </c>
      <c r="AM2" s="31" t="s">
        <v>133</v>
      </c>
      <c r="AN2" s="31" t="s">
        <v>134</v>
      </c>
      <c r="AO2" s="31" t="s">
        <v>135</v>
      </c>
      <c r="AP2" s="31" t="s">
        <v>136</v>
      </c>
    </row>
    <row r="3" spans="1:43" hidden="1">
      <c r="A3" s="58" t="e">
        <f>'参加申込書（ＷＥＢ）'!#REF!</f>
        <v>#REF!</v>
      </c>
      <c r="B3" s="58">
        <f>'参加申込書（ＷＥＢ）'!E10</f>
        <v>0</v>
      </c>
      <c r="C3" s="58">
        <f>'参加申込書（ＷＥＢ）'!E9</f>
        <v>0</v>
      </c>
      <c r="D3" s="59" t="e">
        <f>'参加申込書（ＷＥＢ）'!#REF!</f>
        <v>#REF!</v>
      </c>
      <c r="E3" s="58">
        <f>'参加申込書（ＷＥＢ）'!N21</f>
        <v>0</v>
      </c>
      <c r="F3" s="58">
        <f>'参加申込書（ＷＥＢ）'!N20</f>
        <v>0</v>
      </c>
      <c r="G3" s="58">
        <f>'参加申込書（ＷＥＢ）'!N23</f>
        <v>0</v>
      </c>
      <c r="H3" s="58">
        <f>'参加申込書（ＷＥＢ）'!N22</f>
        <v>0</v>
      </c>
      <c r="I3" s="58">
        <f>'参加申込書（ＷＥＢ）'!N25</f>
        <v>0</v>
      </c>
      <c r="J3" s="58">
        <f>'参加申込書（ＷＥＢ）'!N24</f>
        <v>0</v>
      </c>
      <c r="K3" s="58">
        <f>'参加申込書（ＷＥＢ）'!N27</f>
        <v>0</v>
      </c>
      <c r="L3" s="58">
        <f>'参加申込書（ＷＥＢ）'!N26</f>
        <v>0</v>
      </c>
      <c r="M3" s="58">
        <f>'参加申込書（ＷＥＢ）'!N29</f>
        <v>0</v>
      </c>
      <c r="N3" s="58">
        <f>'参加申込書（ＷＥＢ）'!N28</f>
        <v>0</v>
      </c>
      <c r="O3" s="58">
        <f>'参加申込書（ＷＥＢ）'!N31</f>
        <v>0</v>
      </c>
      <c r="P3" s="58">
        <f>'参加申込書（ＷＥＢ）'!N30</f>
        <v>0</v>
      </c>
      <c r="Q3" s="58">
        <f>'参加申込書（ＷＥＢ）'!N33</f>
        <v>0</v>
      </c>
      <c r="R3" s="58">
        <f>'参加申込書（ＷＥＢ）'!N32</f>
        <v>0</v>
      </c>
      <c r="S3" s="58">
        <f>'参加申込書（ＷＥＢ）'!N35</f>
        <v>0</v>
      </c>
      <c r="T3" s="58">
        <f>'参加申込書（ＷＥＢ）'!N34</f>
        <v>0</v>
      </c>
      <c r="U3" s="58"/>
      <c r="V3" s="58"/>
      <c r="W3" s="58"/>
      <c r="X3" s="58"/>
      <c r="Y3" s="58"/>
      <c r="Z3" s="58"/>
      <c r="AA3" s="58"/>
      <c r="AB3" s="58"/>
      <c r="AC3" s="58">
        <f>'参加申込書（ＷＥＢ）'!E14</f>
        <v>0</v>
      </c>
      <c r="AD3" s="58">
        <f>'参加申込書（ＷＥＢ）'!E13</f>
        <v>0</v>
      </c>
      <c r="AE3" s="58" t="e">
        <f>'参加申込書（ＷＥＢ）'!#REF!</f>
        <v>#REF!</v>
      </c>
      <c r="AF3" s="58" t="e">
        <f>'参加申込書（ＷＥＢ）'!#REF!</f>
        <v>#REF!</v>
      </c>
      <c r="AG3" s="58">
        <f>'参加申込書（ＷＥＢ）'!AB14</f>
        <v>0</v>
      </c>
      <c r="AH3" s="58">
        <f>'参加申込書（ＷＥＢ）'!AB13</f>
        <v>0</v>
      </c>
      <c r="AI3" s="58">
        <f t="shared" ref="AI3:AP3" si="0">B5</f>
        <v>0</v>
      </c>
      <c r="AJ3" s="58">
        <f t="shared" si="0"/>
        <v>0</v>
      </c>
      <c r="AK3" s="58">
        <f t="shared" si="0"/>
        <v>0</v>
      </c>
      <c r="AL3" s="58">
        <f t="shared" si="0"/>
        <v>0</v>
      </c>
      <c r="AM3" s="58">
        <f t="shared" si="0"/>
        <v>0</v>
      </c>
      <c r="AN3" s="58">
        <f t="shared" si="0"/>
        <v>0</v>
      </c>
      <c r="AO3" s="58">
        <f t="shared" si="0"/>
        <v>0</v>
      </c>
      <c r="AP3" s="58">
        <f t="shared" si="0"/>
        <v>0</v>
      </c>
      <c r="AQ3" s="29" t="s">
        <v>137</v>
      </c>
    </row>
    <row r="4" spans="1:43" s="35" customFormat="1" hidden="1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  <c r="L4" s="35">
        <v>12</v>
      </c>
      <c r="M4" s="35">
        <v>13</v>
      </c>
      <c r="N4" s="35">
        <v>14</v>
      </c>
      <c r="O4" s="35">
        <v>15</v>
      </c>
      <c r="P4" s="35">
        <v>16</v>
      </c>
      <c r="Q4" s="35">
        <v>17</v>
      </c>
      <c r="R4" s="35">
        <v>18</v>
      </c>
      <c r="S4" s="35">
        <v>19</v>
      </c>
      <c r="T4" s="35">
        <v>20</v>
      </c>
      <c r="U4" s="35">
        <v>21</v>
      </c>
      <c r="V4" s="35">
        <v>22</v>
      </c>
      <c r="W4" s="35">
        <v>23</v>
      </c>
      <c r="X4" s="35">
        <v>24</v>
      </c>
      <c r="Y4" s="35">
        <v>25</v>
      </c>
      <c r="Z4" s="35">
        <v>26</v>
      </c>
      <c r="AA4" s="35">
        <v>27</v>
      </c>
      <c r="AB4" s="35">
        <v>28</v>
      </c>
      <c r="AC4" s="35">
        <v>29</v>
      </c>
      <c r="AD4" s="35">
        <v>30</v>
      </c>
      <c r="AE4" s="35">
        <v>31</v>
      </c>
      <c r="AF4" s="35">
        <v>32</v>
      </c>
      <c r="AG4" s="35">
        <v>33</v>
      </c>
      <c r="AH4" s="35">
        <v>34</v>
      </c>
      <c r="AI4" s="35">
        <v>35</v>
      </c>
      <c r="AJ4" s="35">
        <v>36</v>
      </c>
      <c r="AK4" s="35">
        <v>37</v>
      </c>
      <c r="AL4" s="35">
        <v>38</v>
      </c>
      <c r="AM4" s="35">
        <v>39</v>
      </c>
      <c r="AN4" s="35">
        <v>40</v>
      </c>
      <c r="AO4" s="35">
        <v>41</v>
      </c>
      <c r="AP4" s="35">
        <v>42</v>
      </c>
    </row>
    <row r="5" spans="1:43" s="35" customFormat="1" hidden="1">
      <c r="A5" s="53" t="s">
        <v>11</v>
      </c>
      <c r="B5" s="54">
        <f>M11</f>
        <v>0</v>
      </c>
      <c r="C5" s="54">
        <f>M12</f>
        <v>0</v>
      </c>
      <c r="D5" s="54">
        <f>M13</f>
        <v>0</v>
      </c>
      <c r="E5" s="54">
        <f>M14</f>
        <v>0</v>
      </c>
      <c r="F5" s="54">
        <f>M15</f>
        <v>0</v>
      </c>
      <c r="G5" s="54">
        <f>M16</f>
        <v>0</v>
      </c>
      <c r="H5" s="54">
        <f>M17</f>
        <v>0</v>
      </c>
      <c r="I5" s="54">
        <f>M18</f>
        <v>0</v>
      </c>
    </row>
    <row r="6" spans="1:43" ht="24">
      <c r="A6" s="42"/>
      <c r="B6" s="42"/>
      <c r="C6" s="42"/>
      <c r="D6" s="42"/>
      <c r="E6" s="42" t="s">
        <v>88</v>
      </c>
    </row>
    <row r="7" spans="1:43">
      <c r="A7" s="29" t="s">
        <v>81</v>
      </c>
      <c r="B7" s="29" t="s">
        <v>25</v>
      </c>
      <c r="C7" s="29" t="s">
        <v>26</v>
      </c>
      <c r="D7" s="29" t="s">
        <v>82</v>
      </c>
      <c r="E7" s="503" t="s">
        <v>89</v>
      </c>
      <c r="F7" s="503"/>
      <c r="G7" s="503"/>
      <c r="I7" s="503" t="s">
        <v>108</v>
      </c>
      <c r="J7" s="503"/>
      <c r="K7" s="503"/>
      <c r="M7" s="39" t="s">
        <v>147</v>
      </c>
      <c r="N7" s="119" t="e">
        <f>A3</f>
        <v>#REF!</v>
      </c>
    </row>
    <row r="8" spans="1:43">
      <c r="A8" s="29">
        <f>IF('参加申込書（ＷＥＢ）'!E21="",0,1)</f>
        <v>0</v>
      </c>
      <c r="B8" s="29">
        <f>IF('参加申込書（ＷＥＢ）'!AC20="男",1,0)</f>
        <v>0</v>
      </c>
      <c r="C8" s="29">
        <f>IF('参加申込書（ＷＥＢ）'!AC20="女",1,0)</f>
        <v>0</v>
      </c>
      <c r="D8" s="29">
        <f>IF('参加申込書（ＷＥＢ）'!N21="",0,1)</f>
        <v>0</v>
      </c>
      <c r="E8" s="502" t="s">
        <v>80</v>
      </c>
      <c r="F8" s="502"/>
      <c r="G8" s="38">
        <f>SUM(D8:D26)</f>
        <v>0</v>
      </c>
      <c r="I8" s="36" t="s">
        <v>92</v>
      </c>
      <c r="J8" s="504">
        <f>'参加申込書（ＷＥＢ）'!E10</f>
        <v>0</v>
      </c>
      <c r="K8" s="505"/>
      <c r="L8" s="505"/>
      <c r="M8" s="39" t="s">
        <v>107</v>
      </c>
      <c r="N8" s="120" t="e">
        <f>D3</f>
        <v>#REF!</v>
      </c>
    </row>
    <row r="9" spans="1:43">
      <c r="E9" s="39" t="s">
        <v>83</v>
      </c>
      <c r="F9" s="40" t="s">
        <v>81</v>
      </c>
      <c r="G9" s="38">
        <f>SUM(A8:A26)</f>
        <v>0</v>
      </c>
      <c r="I9" s="36" t="s">
        <v>40</v>
      </c>
      <c r="J9" s="502">
        <f>'参加申込書（ＷＥＢ）'!E9</f>
        <v>0</v>
      </c>
      <c r="K9" s="502"/>
      <c r="L9" s="502"/>
      <c r="M9" s="502"/>
      <c r="N9" s="502"/>
    </row>
    <row r="10" spans="1:43">
      <c r="A10" s="29">
        <f>IF('参加申込書（ＷＥＢ）'!E23="",0,1)</f>
        <v>0</v>
      </c>
      <c r="B10" s="29">
        <f>IF('参加申込書（ＷＥＢ）'!AC22="男",1,0)</f>
        <v>0</v>
      </c>
      <c r="C10" s="29">
        <f>IF('参加申込書（ＷＥＢ）'!AC22="女",1,0)</f>
        <v>0</v>
      </c>
      <c r="D10" s="29">
        <f>IF('参加申込書（ＷＥＢ）'!N23="",0,1)</f>
        <v>0</v>
      </c>
      <c r="E10" s="41"/>
      <c r="F10" s="40" t="s">
        <v>84</v>
      </c>
      <c r="G10" s="38">
        <f>G8-G9</f>
        <v>0</v>
      </c>
      <c r="I10" s="36" t="s">
        <v>148</v>
      </c>
      <c r="J10" s="36" t="s">
        <v>91</v>
      </c>
      <c r="K10" s="36" t="s">
        <v>149</v>
      </c>
      <c r="L10" s="43" t="s">
        <v>10</v>
      </c>
      <c r="M10" s="43" t="s">
        <v>11</v>
      </c>
      <c r="N10" s="43" t="s">
        <v>12</v>
      </c>
    </row>
    <row r="11" spans="1:43" ht="13.5" customHeight="1">
      <c r="E11" s="41"/>
      <c r="F11" s="40" t="s">
        <v>85</v>
      </c>
      <c r="G11" s="38">
        <f>SUM(B8:B26)</f>
        <v>0</v>
      </c>
      <c r="I11" s="36">
        <v>1</v>
      </c>
      <c r="J11" s="121">
        <f>'参加申込書（ＷＥＢ）'!N21</f>
        <v>0</v>
      </c>
      <c r="K11" s="121">
        <f>'参加申込書（ＷＥＢ）'!N20</f>
        <v>0</v>
      </c>
      <c r="L11" s="36">
        <f>'参加申込書（ＷＥＢ）'!Z20</f>
        <v>0</v>
      </c>
      <c r="M11" s="36">
        <f>'参加申込書（ＷＥＢ）'!AC20</f>
        <v>0</v>
      </c>
      <c r="N11" s="509" t="s">
        <v>150</v>
      </c>
    </row>
    <row r="12" spans="1:43">
      <c r="A12" s="29">
        <f>IF('参加申込書（ＷＥＢ）'!E25="",0,1)</f>
        <v>0</v>
      </c>
      <c r="B12" s="29">
        <f>IF('参加申込書（ＷＥＢ）'!AD24="男",1,0)</f>
        <v>0</v>
      </c>
      <c r="C12" s="29">
        <f>IF('参加申込書（ＷＥＢ）'!AD24="女",1,0)</f>
        <v>0</v>
      </c>
      <c r="D12" s="29">
        <f>IF('参加申込書（ＷＥＢ）'!N25="",0,1)</f>
        <v>0</v>
      </c>
      <c r="E12" s="41"/>
      <c r="F12" s="40" t="s">
        <v>86</v>
      </c>
      <c r="G12" s="38">
        <f>SUM(C8:C26)</f>
        <v>0</v>
      </c>
      <c r="I12" s="36">
        <v>2</v>
      </c>
      <c r="J12" s="121">
        <f>'参加申込書（ＷＥＢ）'!N23</f>
        <v>0</v>
      </c>
      <c r="K12" s="121">
        <f>'参加申込書（ＷＥＢ）'!N22</f>
        <v>0</v>
      </c>
      <c r="L12" s="36">
        <f>'参加申込書（ＷＥＢ）'!Z22</f>
        <v>0</v>
      </c>
      <c r="M12" s="36">
        <f>'参加申込書（ＷＥＢ）'!AC22</f>
        <v>0</v>
      </c>
      <c r="N12" s="510"/>
    </row>
    <row r="13" spans="1:43">
      <c r="I13" s="36">
        <v>3</v>
      </c>
      <c r="J13" s="121">
        <f>'参加申込書（ＷＥＢ）'!N25</f>
        <v>0</v>
      </c>
      <c r="K13" s="121">
        <f>'参加申込書（ＷＥＢ）'!N24</f>
        <v>0</v>
      </c>
      <c r="L13" s="36">
        <f>'参加申込書（ＷＥＢ）'!Z24</f>
        <v>0</v>
      </c>
      <c r="M13" s="36">
        <f>'参加申込書（ＷＥＢ）'!AD24</f>
        <v>0</v>
      </c>
      <c r="N13" s="510"/>
    </row>
    <row r="14" spans="1:43">
      <c r="A14" s="29">
        <f>IF('参加申込書（ＷＥＢ）'!E27="",0,1)</f>
        <v>0</v>
      </c>
      <c r="B14" s="29">
        <f>IF('参加申込書（ＷＥＢ）'!AD26="男",1,0)</f>
        <v>0</v>
      </c>
      <c r="C14" s="29">
        <f>IF('参加申込書（ＷＥＢ）'!AD26="女",1,0)</f>
        <v>0</v>
      </c>
      <c r="D14" s="29">
        <f>IF('参加申込書（ＷＥＢ）'!N27="",0,1)</f>
        <v>0</v>
      </c>
      <c r="I14" s="36">
        <v>4</v>
      </c>
      <c r="J14" s="121">
        <f>'参加申込書（ＷＥＢ）'!N27</f>
        <v>0</v>
      </c>
      <c r="K14" s="121">
        <f>'参加申込書（ＷＥＢ）'!N26</f>
        <v>0</v>
      </c>
      <c r="L14" s="36">
        <f>'参加申込書（ＷＥＢ）'!Z26</f>
        <v>0</v>
      </c>
      <c r="M14" s="36">
        <f>'参加申込書（ＷＥＢ）'!AD26</f>
        <v>0</v>
      </c>
      <c r="N14" s="510"/>
    </row>
    <row r="15" spans="1:43">
      <c r="I15" s="36">
        <v>5</v>
      </c>
      <c r="J15" s="121">
        <f>'参加申込書（ＷＥＢ）'!N29</f>
        <v>0</v>
      </c>
      <c r="K15" s="121">
        <f>'参加申込書（ＷＥＢ）'!N28</f>
        <v>0</v>
      </c>
      <c r="L15" s="36">
        <f>'参加申込書（ＷＥＢ）'!Z28</f>
        <v>0</v>
      </c>
      <c r="M15" s="36">
        <f>'参加申込書（ＷＥＢ）'!AD28</f>
        <v>0</v>
      </c>
      <c r="N15" s="510"/>
    </row>
    <row r="16" spans="1:43">
      <c r="A16" s="29">
        <f>IF('参加申込書（ＷＥＢ）'!E29="",0,1)</f>
        <v>0</v>
      </c>
      <c r="B16" s="29">
        <f>IF('参加申込書（ＷＥＢ）'!AD28="男",1,0)</f>
        <v>0</v>
      </c>
      <c r="C16" s="29">
        <f>IF('参加申込書（ＷＥＢ）'!AD28="女",1,0)</f>
        <v>0</v>
      </c>
      <c r="D16" s="29">
        <f>IF('参加申込書（ＷＥＢ）'!N29="",0,1)</f>
        <v>0</v>
      </c>
      <c r="I16" s="36">
        <v>6</v>
      </c>
      <c r="J16" s="121">
        <f>'参加申込書（ＷＥＢ）'!N31</f>
        <v>0</v>
      </c>
      <c r="K16" s="121">
        <f>'参加申込書（ＷＥＢ）'!N30</f>
        <v>0</v>
      </c>
      <c r="L16" s="36">
        <f>'参加申込書（ＷＥＢ）'!Z30</f>
        <v>0</v>
      </c>
      <c r="M16" s="36">
        <f>'参加申込書（ＷＥＢ）'!AD30</f>
        <v>0</v>
      </c>
      <c r="N16" s="510"/>
    </row>
    <row r="17" spans="1:14">
      <c r="I17" s="36">
        <v>7</v>
      </c>
      <c r="J17" s="121">
        <f>'参加申込書（ＷＥＢ）'!N33</f>
        <v>0</v>
      </c>
      <c r="K17" s="121">
        <f>'参加申込書（ＷＥＢ）'!N32</f>
        <v>0</v>
      </c>
      <c r="L17" s="36">
        <f>'参加申込書（ＷＥＢ）'!Z32</f>
        <v>0</v>
      </c>
      <c r="M17" s="36">
        <f>'参加申込書（ＷＥＢ）'!AD32</f>
        <v>0</v>
      </c>
      <c r="N17" s="510"/>
    </row>
    <row r="18" spans="1:14">
      <c r="A18" s="29">
        <f>IF('参加申込書（ＷＥＢ）'!E31="",0,1)</f>
        <v>0</v>
      </c>
      <c r="B18" s="29">
        <f>IF('参加申込書（ＷＥＢ）'!AD30="男",1,0)</f>
        <v>0</v>
      </c>
      <c r="C18" s="29">
        <f>IF('参加申込書（ＷＥＢ）'!AD30="女",1,0)</f>
        <v>0</v>
      </c>
      <c r="D18" s="29">
        <f>IF('参加申込書（ＷＥＢ）'!N31="",0,1)</f>
        <v>0</v>
      </c>
      <c r="I18" s="36">
        <v>8</v>
      </c>
      <c r="J18" s="121">
        <f>'参加申込書（ＷＥＢ）'!N35</f>
        <v>0</v>
      </c>
      <c r="K18" s="121">
        <f>'参加申込書（ＷＥＢ）'!N34</f>
        <v>0</v>
      </c>
      <c r="L18" s="36">
        <f>'参加申込書（ＷＥＢ）'!Z34</f>
        <v>0</v>
      </c>
      <c r="M18" s="36">
        <f>'参加申込書（ＷＥＢ）'!AD34</f>
        <v>0</v>
      </c>
      <c r="N18" s="510"/>
    </row>
    <row r="19" spans="1:14">
      <c r="I19" s="36">
        <v>9</v>
      </c>
      <c r="J19" s="121"/>
      <c r="K19" s="121"/>
      <c r="L19" s="36"/>
      <c r="M19" s="36"/>
      <c r="N19" s="510"/>
    </row>
    <row r="20" spans="1:14">
      <c r="A20" s="29">
        <f>IF('参加申込書（ＷＥＢ）'!E33="",0,1)</f>
        <v>0</v>
      </c>
      <c r="B20" s="29">
        <f>IF('参加申込書（ＷＥＢ）'!AD32="男",1,0)</f>
        <v>0</v>
      </c>
      <c r="C20" s="29">
        <f>IF('参加申込書（ＷＥＢ）'!AD32="女",1,0)</f>
        <v>0</v>
      </c>
      <c r="D20" s="29">
        <f>IF('参加申込書（ＷＥＢ）'!N33="",0,1)</f>
        <v>0</v>
      </c>
      <c r="I20" s="36">
        <v>10</v>
      </c>
      <c r="J20" s="121"/>
      <c r="K20" s="121"/>
      <c r="L20" s="36"/>
      <c r="M20" s="36"/>
      <c r="N20" s="510"/>
    </row>
    <row r="21" spans="1:14">
      <c r="I21" s="36">
        <v>11</v>
      </c>
      <c r="J21" s="121"/>
      <c r="K21" s="121"/>
      <c r="L21" s="36"/>
      <c r="M21" s="36"/>
      <c r="N21" s="510"/>
    </row>
    <row r="22" spans="1:14">
      <c r="A22" s="29">
        <f>IF('参加申込書（ＷＥＢ）'!E35="",0,1)</f>
        <v>0</v>
      </c>
      <c r="B22" s="29">
        <f>IF('参加申込書（ＷＥＢ）'!AD34="男",1,0)</f>
        <v>0</v>
      </c>
      <c r="C22" s="29">
        <f>IF('参加申込書（ＷＥＢ）'!AD34="女",1,0)</f>
        <v>0</v>
      </c>
      <c r="D22" s="29">
        <f>IF('参加申込書（ＷＥＢ）'!N35="",0,1)</f>
        <v>0</v>
      </c>
      <c r="I22" s="36">
        <v>12</v>
      </c>
      <c r="J22" s="121"/>
      <c r="K22" s="121"/>
      <c r="L22" s="36"/>
      <c r="M22" s="36"/>
      <c r="N22" s="511"/>
    </row>
    <row r="23" spans="1:14">
      <c r="I23" s="506" t="s">
        <v>151</v>
      </c>
      <c r="J23" s="507"/>
      <c r="K23" s="507"/>
      <c r="L23" s="507"/>
      <c r="M23" s="508"/>
      <c r="N23" s="36" t="s">
        <v>12</v>
      </c>
    </row>
    <row r="24" spans="1:14">
      <c r="A24" s="29">
        <f>IF('参加申込書（ＷＥＢ）'!E33="",0,1)</f>
        <v>0</v>
      </c>
      <c r="B24" s="29">
        <f>IF('参加申込書（ＷＥＢ）'!AD32="男",1,0)</f>
        <v>0</v>
      </c>
      <c r="C24" s="29">
        <f>IF('参加申込書（ＷＥＢ）'!AD32="女",1,0)</f>
        <v>0</v>
      </c>
      <c r="D24" s="29">
        <f>IF('参加申込書（ＷＥＢ）'!N33="",0,1)</f>
        <v>0</v>
      </c>
      <c r="I24" s="496">
        <f>'参加申込書（ＷＥＢ）'!E36</f>
        <v>0</v>
      </c>
      <c r="J24" s="497"/>
      <c r="K24" s="497"/>
      <c r="L24" s="497"/>
      <c r="M24" s="498"/>
      <c r="N24" s="493">
        <f>'参加申込書（ＷＥＢ）'!AB37</f>
        <v>0</v>
      </c>
    </row>
    <row r="25" spans="1:14">
      <c r="I25" s="496"/>
      <c r="J25" s="497"/>
      <c r="K25" s="497"/>
      <c r="L25" s="497"/>
      <c r="M25" s="498"/>
      <c r="N25" s="494"/>
    </row>
    <row r="26" spans="1:14">
      <c r="A26" s="29">
        <f>IF('参加申込書（ＷＥＢ）'!E35="",0,1)</f>
        <v>0</v>
      </c>
      <c r="B26" s="29">
        <f>IF('参加申込書（ＷＥＢ）'!AD34="男",1,0)</f>
        <v>0</v>
      </c>
      <c r="C26" s="29">
        <f>IF('参加申込書（ＷＥＢ）'!AD34="女",1,0)</f>
        <v>0</v>
      </c>
      <c r="D26" s="29">
        <f>IF('参加申込書（ＷＥＢ）'!N35="",0,1)</f>
        <v>0</v>
      </c>
      <c r="I26" s="499"/>
      <c r="J26" s="500"/>
      <c r="K26" s="500"/>
      <c r="L26" s="500"/>
      <c r="M26" s="501"/>
      <c r="N26" s="495"/>
    </row>
    <row r="28" spans="1:14">
      <c r="I28" s="29" t="s">
        <v>105</v>
      </c>
    </row>
    <row r="29" spans="1:14">
      <c r="I29" s="29">
        <f>I24</f>
        <v>0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zoomScale="115" workbookViewId="0">
      <selection activeCell="A3" sqref="A3:AR3"/>
    </sheetView>
  </sheetViews>
  <sheetFormatPr defaultRowHeight="13.5"/>
  <cols>
    <col min="1" max="1" width="9" style="29"/>
    <col min="2" max="11" width="9" style="29" hidden="1" customWidth="1"/>
    <col min="12" max="12" width="0" style="29" hidden="1" customWidth="1"/>
    <col min="13" max="41" width="9" style="29" hidden="1" customWidth="1"/>
    <col min="42" max="16384" width="9" style="29"/>
  </cols>
  <sheetData>
    <row r="1" spans="1:45" ht="24">
      <c r="A1" s="42" t="s">
        <v>152</v>
      </c>
    </row>
    <row r="2" spans="1:45">
      <c r="A2" s="30" t="s">
        <v>55</v>
      </c>
      <c r="B2" s="31" t="s">
        <v>56</v>
      </c>
      <c r="C2" s="31" t="s">
        <v>57</v>
      </c>
      <c r="D2" s="30" t="s">
        <v>58</v>
      </c>
      <c r="E2" s="31" t="s">
        <v>59</v>
      </c>
      <c r="F2" s="31" t="s">
        <v>71</v>
      </c>
      <c r="G2" s="31" t="s">
        <v>60</v>
      </c>
      <c r="H2" s="31" t="s">
        <v>71</v>
      </c>
      <c r="I2" s="31" t="s">
        <v>61</v>
      </c>
      <c r="J2" s="31" t="s">
        <v>71</v>
      </c>
      <c r="K2" s="31" t="s">
        <v>62</v>
      </c>
      <c r="L2" s="31" t="s">
        <v>71</v>
      </c>
      <c r="M2" s="31" t="s">
        <v>63</v>
      </c>
      <c r="N2" s="31" t="s">
        <v>71</v>
      </c>
      <c r="O2" s="31" t="s">
        <v>64</v>
      </c>
      <c r="P2" s="31" t="s">
        <v>71</v>
      </c>
      <c r="Q2" s="31" t="s">
        <v>65</v>
      </c>
      <c r="R2" s="31" t="s">
        <v>71</v>
      </c>
      <c r="S2" s="31" t="s">
        <v>66</v>
      </c>
      <c r="T2" s="31" t="s">
        <v>71</v>
      </c>
      <c r="U2" s="31" t="s">
        <v>67</v>
      </c>
      <c r="V2" s="31" t="s">
        <v>71</v>
      </c>
      <c r="W2" s="31" t="s">
        <v>68</v>
      </c>
      <c r="X2" s="31" t="s">
        <v>71</v>
      </c>
      <c r="Y2" s="31" t="s">
        <v>69</v>
      </c>
      <c r="Z2" s="31" t="s">
        <v>71</v>
      </c>
      <c r="AA2" s="31" t="s">
        <v>70</v>
      </c>
      <c r="AB2" s="31" t="s">
        <v>71</v>
      </c>
      <c r="AC2" s="31" t="s">
        <v>102</v>
      </c>
      <c r="AD2" s="31" t="s">
        <v>71</v>
      </c>
      <c r="AE2" s="31" t="s">
        <v>103</v>
      </c>
      <c r="AF2" s="31" t="s">
        <v>71</v>
      </c>
      <c r="AG2" s="31" t="s">
        <v>114</v>
      </c>
      <c r="AH2" s="31" t="s">
        <v>99</v>
      </c>
      <c r="AI2" s="31" t="s">
        <v>129</v>
      </c>
      <c r="AJ2" s="31" t="s">
        <v>130</v>
      </c>
      <c r="AK2" s="31" t="s">
        <v>131</v>
      </c>
      <c r="AL2" s="31" t="s">
        <v>132</v>
      </c>
      <c r="AM2" s="31" t="s">
        <v>133</v>
      </c>
      <c r="AN2" s="31" t="s">
        <v>134</v>
      </c>
      <c r="AO2" s="31" t="s">
        <v>135</v>
      </c>
      <c r="AP2" s="31" t="s">
        <v>136</v>
      </c>
      <c r="AQ2" s="148" t="s">
        <v>16</v>
      </c>
      <c r="AR2" s="148" t="s">
        <v>12</v>
      </c>
    </row>
    <row r="3" spans="1:45">
      <c r="A3" s="58" t="e">
        <f>'参加申込書（ＷＥＢ）'!#REF!</f>
        <v>#REF!</v>
      </c>
      <c r="B3" s="58">
        <f>'参加申込書（ＷＥＢ）'!E10</f>
        <v>0</v>
      </c>
      <c r="C3" s="58">
        <f>'参加申込書（ＷＥＢ）'!E9</f>
        <v>0</v>
      </c>
      <c r="D3" s="59" t="e">
        <f>IF('参加申込書（ＷＥＢ）'!#REF!="兵庫県",'参加申込書（ＷＥＢ）'!#REF!,'参加申込書（ＷＥＢ）'!#REF!)</f>
        <v>#REF!</v>
      </c>
      <c r="E3" s="58">
        <f>'参加申込書（ＷＥＢ）'!N21</f>
        <v>0</v>
      </c>
      <c r="F3" s="58">
        <f>'参加申込書（ＷＥＢ）'!N20</f>
        <v>0</v>
      </c>
      <c r="G3" s="58">
        <f>'参加申込書（ＷＥＢ）'!N23</f>
        <v>0</v>
      </c>
      <c r="H3" s="58">
        <f>'参加申込書（ＷＥＢ）'!N22</f>
        <v>0</v>
      </c>
      <c r="I3" s="58">
        <f>'参加申込書（ＷＥＢ）'!N25</f>
        <v>0</v>
      </c>
      <c r="J3" s="58">
        <f>'参加申込書（ＷＥＢ）'!N24</f>
        <v>0</v>
      </c>
      <c r="K3" s="58">
        <f>'参加申込書（ＷＥＢ）'!N27</f>
        <v>0</v>
      </c>
      <c r="L3" s="58">
        <f>'参加申込書（ＷＥＢ）'!N26</f>
        <v>0</v>
      </c>
      <c r="M3" s="58">
        <f>'参加申込書（ＷＥＢ）'!N29</f>
        <v>0</v>
      </c>
      <c r="N3" s="58">
        <f>'参加申込書（ＷＥＢ）'!N28</f>
        <v>0</v>
      </c>
      <c r="O3" s="58">
        <f>'参加申込書（ＷＥＢ）'!N31</f>
        <v>0</v>
      </c>
      <c r="P3" s="58">
        <f>'参加申込書（ＷＥＢ）'!N30</f>
        <v>0</v>
      </c>
      <c r="Q3" s="58">
        <f>'参加申込書（ＷＥＢ）'!N33</f>
        <v>0</v>
      </c>
      <c r="R3" s="58">
        <f>'参加申込書（ＷＥＢ）'!N32</f>
        <v>0</v>
      </c>
      <c r="S3" s="58">
        <f>'参加申込書（ＷＥＢ）'!N35</f>
        <v>0</v>
      </c>
      <c r="T3" s="58">
        <f>'参加申込書（ＷＥＢ）'!N34</f>
        <v>0</v>
      </c>
      <c r="U3" s="58"/>
      <c r="V3" s="58"/>
      <c r="W3" s="58"/>
      <c r="X3" s="58"/>
      <c r="Y3" s="58"/>
      <c r="Z3" s="58"/>
      <c r="AA3" s="58"/>
      <c r="AB3" s="58"/>
      <c r="AC3" s="58">
        <f>'参加申込書（ＷＥＢ）'!E14</f>
        <v>0</v>
      </c>
      <c r="AD3" s="58">
        <f>'参加申込書（ＷＥＢ）'!E13</f>
        <v>0</v>
      </c>
      <c r="AE3" s="58" t="e">
        <f>'参加申込書（ＷＥＢ）'!#REF!</f>
        <v>#REF!</v>
      </c>
      <c r="AF3" s="58" t="e">
        <f>'参加申込書（ＷＥＢ）'!#REF!</f>
        <v>#REF!</v>
      </c>
      <c r="AG3" s="58">
        <f>'参加申込書（ＷＥＢ）'!AB14</f>
        <v>0</v>
      </c>
      <c r="AH3" s="58">
        <f>'参加申込書（ＷＥＢ）'!AB13</f>
        <v>0</v>
      </c>
      <c r="AI3" s="58">
        <f>B5</f>
        <v>0</v>
      </c>
      <c r="AJ3" s="58">
        <f t="shared" ref="AJ3:AP3" si="0">C5</f>
        <v>0</v>
      </c>
      <c r="AK3" s="58">
        <f t="shared" si="0"/>
        <v>0</v>
      </c>
      <c r="AL3" s="58">
        <f t="shared" si="0"/>
        <v>0</v>
      </c>
      <c r="AM3" s="58">
        <f t="shared" si="0"/>
        <v>0</v>
      </c>
      <c r="AN3" s="58">
        <f t="shared" si="0"/>
        <v>0</v>
      </c>
      <c r="AO3" s="58">
        <f t="shared" si="0"/>
        <v>0</v>
      </c>
      <c r="AP3" s="58">
        <f t="shared" si="0"/>
        <v>0</v>
      </c>
      <c r="AQ3" s="128">
        <f>'参加申込書（ＷＥＢ）'!E37</f>
        <v>0</v>
      </c>
      <c r="AR3" s="149">
        <f>IF('参加申込書（ＷＥＢ）'!AB37="選んでください","",'参加申込書（ＷＥＢ）'!AB37)</f>
        <v>0</v>
      </c>
      <c r="AS3" s="29" t="s">
        <v>191</v>
      </c>
    </row>
    <row r="4" spans="1:45" s="35" customFormat="1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  <c r="L4" s="35">
        <v>12</v>
      </c>
      <c r="M4" s="35">
        <v>13</v>
      </c>
      <c r="N4" s="35">
        <v>14</v>
      </c>
      <c r="O4" s="35">
        <v>15</v>
      </c>
      <c r="P4" s="35">
        <v>16</v>
      </c>
      <c r="Q4" s="35">
        <v>17</v>
      </c>
      <c r="R4" s="35">
        <v>18</v>
      </c>
      <c r="S4" s="35">
        <v>19</v>
      </c>
      <c r="T4" s="35">
        <v>20</v>
      </c>
      <c r="U4" s="35">
        <v>21</v>
      </c>
      <c r="V4" s="35">
        <v>22</v>
      </c>
      <c r="W4" s="35">
        <v>23</v>
      </c>
      <c r="X4" s="35">
        <v>24</v>
      </c>
      <c r="Y4" s="35">
        <v>25</v>
      </c>
      <c r="Z4" s="35">
        <v>26</v>
      </c>
      <c r="AA4" s="35">
        <v>27</v>
      </c>
      <c r="AB4" s="35">
        <v>28</v>
      </c>
      <c r="AC4" s="35">
        <v>29</v>
      </c>
      <c r="AD4" s="35">
        <v>30</v>
      </c>
      <c r="AE4" s="35">
        <v>31</v>
      </c>
      <c r="AF4" s="35">
        <v>32</v>
      </c>
      <c r="AG4" s="35">
        <v>33</v>
      </c>
      <c r="AH4" s="35">
        <v>34</v>
      </c>
      <c r="AI4" s="35">
        <v>35</v>
      </c>
      <c r="AJ4" s="35">
        <v>36</v>
      </c>
      <c r="AK4" s="35">
        <v>37</v>
      </c>
      <c r="AL4" s="35">
        <v>38</v>
      </c>
      <c r="AM4" s="35">
        <v>39</v>
      </c>
      <c r="AN4" s="35">
        <v>40</v>
      </c>
      <c r="AO4" s="35">
        <v>41</v>
      </c>
      <c r="AP4" s="35">
        <v>42</v>
      </c>
      <c r="AQ4" s="35">
        <v>43</v>
      </c>
      <c r="AR4" s="35">
        <v>44</v>
      </c>
      <c r="AS4" s="35" t="s">
        <v>192</v>
      </c>
    </row>
    <row r="5" spans="1:45" s="35" customFormat="1" hidden="1">
      <c r="A5" s="53" t="s">
        <v>11</v>
      </c>
      <c r="B5" s="54">
        <f>M11</f>
        <v>0</v>
      </c>
      <c r="C5" s="54">
        <f>M12</f>
        <v>0</v>
      </c>
      <c r="D5" s="54">
        <f>M13</f>
        <v>0</v>
      </c>
      <c r="E5" s="54">
        <f>M14</f>
        <v>0</v>
      </c>
      <c r="F5" s="54">
        <f>M15</f>
        <v>0</v>
      </c>
      <c r="G5" s="54">
        <f>M16</f>
        <v>0</v>
      </c>
      <c r="H5" s="54">
        <f>M17</f>
        <v>0</v>
      </c>
      <c r="I5" s="54">
        <f>M18</f>
        <v>0</v>
      </c>
    </row>
    <row r="6" spans="1:45" ht="24" hidden="1">
      <c r="A6" s="42" t="s">
        <v>88</v>
      </c>
    </row>
    <row r="7" spans="1:45" hidden="1">
      <c r="A7" s="29" t="s">
        <v>81</v>
      </c>
      <c r="B7" s="29" t="s">
        <v>25</v>
      </c>
      <c r="C7" s="29" t="s">
        <v>26</v>
      </c>
      <c r="D7" s="29" t="s">
        <v>82</v>
      </c>
      <c r="E7" s="503" t="s">
        <v>89</v>
      </c>
      <c r="F7" s="503"/>
      <c r="G7" s="503"/>
      <c r="I7" s="503" t="s">
        <v>108</v>
      </c>
      <c r="J7" s="503"/>
      <c r="K7" s="503"/>
      <c r="M7" s="39" t="s">
        <v>106</v>
      </c>
      <c r="N7" s="51" t="e">
        <f>A3</f>
        <v>#REF!</v>
      </c>
    </row>
    <row r="8" spans="1:45" hidden="1">
      <c r="A8" s="29">
        <f>IF('参加申込書（ＷＥＢ）'!E21="",0,1)</f>
        <v>0</v>
      </c>
      <c r="B8" s="29">
        <f>IF('参加申込書（ＷＥＢ）'!AC20="男",1,0)</f>
        <v>0</v>
      </c>
      <c r="C8" s="29">
        <f>IF('参加申込書（ＷＥＢ）'!AC20="女",1,0)</f>
        <v>0</v>
      </c>
      <c r="D8" s="29">
        <f>IF('参加申込書（ＷＥＢ）'!N21="",0,1)</f>
        <v>0</v>
      </c>
      <c r="E8" s="502" t="s">
        <v>80</v>
      </c>
      <c r="F8" s="502"/>
      <c r="G8" s="38">
        <f>SUM(D8:D22)</f>
        <v>0</v>
      </c>
      <c r="I8" s="36" t="s">
        <v>92</v>
      </c>
      <c r="J8" s="504">
        <f>'参加申込書（ＷＥＢ）'!E10</f>
        <v>0</v>
      </c>
      <c r="K8" s="505"/>
      <c r="L8" s="505"/>
      <c r="M8" s="39" t="s">
        <v>107</v>
      </c>
      <c r="N8" s="52" t="e">
        <f>D3</f>
        <v>#REF!</v>
      </c>
    </row>
    <row r="9" spans="1:45" hidden="1">
      <c r="E9" s="39" t="s">
        <v>83</v>
      </c>
      <c r="F9" s="40" t="s">
        <v>81</v>
      </c>
      <c r="G9" s="38">
        <f>SUM(A8:A22)</f>
        <v>0</v>
      </c>
      <c r="I9" s="36" t="s">
        <v>19</v>
      </c>
      <c r="J9" s="502">
        <f>'参加申込書（ＷＥＢ）'!E9</f>
        <v>0</v>
      </c>
      <c r="K9" s="502"/>
      <c r="L9" s="502"/>
      <c r="M9" s="502"/>
      <c r="N9" s="502"/>
    </row>
    <row r="10" spans="1:45" hidden="1">
      <c r="A10" s="29">
        <f>IF('参加申込書（ＷＥＢ）'!E23="",0,1)</f>
        <v>0</v>
      </c>
      <c r="B10" s="29">
        <f>IF('参加申込書（ＷＥＢ）'!AC22="男",1,0)</f>
        <v>0</v>
      </c>
      <c r="C10" s="29">
        <f>IF('参加申込書（ＷＥＢ）'!AC22="女",1,0)</f>
        <v>0</v>
      </c>
      <c r="D10" s="29">
        <f>IF('参加申込書（ＷＥＢ）'!N23="",0,1)</f>
        <v>0</v>
      </c>
      <c r="E10" s="41"/>
      <c r="F10" s="40" t="s">
        <v>84</v>
      </c>
      <c r="G10" s="38">
        <f>G8-G9</f>
        <v>0</v>
      </c>
      <c r="I10" s="36" t="s">
        <v>90</v>
      </c>
      <c r="J10" s="36" t="s">
        <v>91</v>
      </c>
      <c r="K10" s="36" t="s">
        <v>19</v>
      </c>
      <c r="L10" s="43" t="s">
        <v>10</v>
      </c>
      <c r="M10" s="43" t="s">
        <v>11</v>
      </c>
      <c r="N10" s="43" t="s">
        <v>12</v>
      </c>
    </row>
    <row r="11" spans="1:45" hidden="1">
      <c r="E11" s="41"/>
      <c r="F11" s="40" t="s">
        <v>85</v>
      </c>
      <c r="G11" s="38">
        <f>SUM(B8:B22)</f>
        <v>0</v>
      </c>
      <c r="I11" s="36">
        <v>1</v>
      </c>
      <c r="J11" s="50">
        <f>'参加申込書（ＷＥＢ）'!N21</f>
        <v>0</v>
      </c>
      <c r="K11" s="50">
        <f>'参加申込書（ＷＥＢ）'!N20</f>
        <v>0</v>
      </c>
      <c r="L11" s="37">
        <f>'参加申込書（ＷＥＢ）'!Z20</f>
        <v>0</v>
      </c>
      <c r="M11" s="36">
        <f>'参加申込書（ＷＥＢ）'!AC20</f>
        <v>0</v>
      </c>
      <c r="N11" s="509" t="s">
        <v>113</v>
      </c>
    </row>
    <row r="12" spans="1:45" hidden="1">
      <c r="A12" s="29">
        <f>IF('参加申込書（ＷＥＢ）'!E25="",0,1)</f>
        <v>0</v>
      </c>
      <c r="B12" s="29">
        <f>IF('参加申込書（ＷＥＢ）'!AD24="男",1,0)</f>
        <v>0</v>
      </c>
      <c r="C12" s="29">
        <f>IF('参加申込書（ＷＥＢ）'!AD24="女",1,0)</f>
        <v>0</v>
      </c>
      <c r="D12" s="29">
        <f>IF('参加申込書（ＷＥＢ）'!N25="",0,1)</f>
        <v>0</v>
      </c>
      <c r="E12" s="41"/>
      <c r="F12" s="40" t="s">
        <v>86</v>
      </c>
      <c r="G12" s="38">
        <f>SUM(C8:C22)</f>
        <v>0</v>
      </c>
      <c r="I12" s="36">
        <v>2</v>
      </c>
      <c r="J12" s="50">
        <f>'参加申込書（ＷＥＢ）'!N23</f>
        <v>0</v>
      </c>
      <c r="K12" s="50">
        <f>'参加申込書（ＷＥＢ）'!N22</f>
        <v>0</v>
      </c>
      <c r="L12" s="37">
        <f>'参加申込書（ＷＥＢ）'!Z22</f>
        <v>0</v>
      </c>
      <c r="M12" s="36">
        <f>'参加申込書（ＷＥＢ）'!AC22</f>
        <v>0</v>
      </c>
      <c r="N12" s="510"/>
    </row>
    <row r="13" spans="1:45" hidden="1">
      <c r="I13" s="36">
        <v>3</v>
      </c>
      <c r="J13" s="50">
        <f>'参加申込書（ＷＥＢ）'!N25</f>
        <v>0</v>
      </c>
      <c r="K13" s="50">
        <f>'参加申込書（ＷＥＢ）'!N24</f>
        <v>0</v>
      </c>
      <c r="L13" s="37">
        <f>'参加申込書（ＷＥＢ）'!Z24</f>
        <v>0</v>
      </c>
      <c r="M13" s="36">
        <f>'参加申込書（ＷＥＢ）'!AD24</f>
        <v>0</v>
      </c>
      <c r="N13" s="510"/>
    </row>
    <row r="14" spans="1:45" hidden="1">
      <c r="A14" s="29">
        <f>IF('参加申込書（ＷＥＢ）'!E27="",0,1)</f>
        <v>0</v>
      </c>
      <c r="B14" s="29">
        <f>IF('参加申込書（ＷＥＢ）'!AD26="男",1,0)</f>
        <v>0</v>
      </c>
      <c r="C14" s="29">
        <f>IF('参加申込書（ＷＥＢ）'!AD26="女",1,0)</f>
        <v>0</v>
      </c>
      <c r="D14" s="29">
        <f>IF('参加申込書（ＷＥＢ）'!N27="",0,1)</f>
        <v>0</v>
      </c>
      <c r="I14" s="36">
        <v>4</v>
      </c>
      <c r="J14" s="50">
        <f>'参加申込書（ＷＥＢ）'!N27</f>
        <v>0</v>
      </c>
      <c r="K14" s="50">
        <f>'参加申込書（ＷＥＢ）'!N26</f>
        <v>0</v>
      </c>
      <c r="L14" s="37">
        <f>'参加申込書（ＷＥＢ）'!Z26</f>
        <v>0</v>
      </c>
      <c r="M14" s="36">
        <f>'参加申込書（ＷＥＢ）'!AD26</f>
        <v>0</v>
      </c>
      <c r="N14" s="510"/>
    </row>
    <row r="15" spans="1:45" hidden="1">
      <c r="I15" s="36">
        <v>5</v>
      </c>
      <c r="J15" s="50">
        <f>'参加申込書（ＷＥＢ）'!N29</f>
        <v>0</v>
      </c>
      <c r="K15" s="50">
        <f>'参加申込書（ＷＥＢ）'!N28</f>
        <v>0</v>
      </c>
      <c r="L15" s="37">
        <f>'参加申込書（ＷＥＢ）'!Z28</f>
        <v>0</v>
      </c>
      <c r="M15" s="36">
        <f>'参加申込書（ＷＥＢ）'!AD28</f>
        <v>0</v>
      </c>
      <c r="N15" s="510"/>
    </row>
    <row r="16" spans="1:45" hidden="1">
      <c r="A16" s="29">
        <f>IF('参加申込書（ＷＥＢ）'!E29="",0,1)</f>
        <v>0</v>
      </c>
      <c r="B16" s="29">
        <f>IF('参加申込書（ＷＥＢ）'!AD28="男",1,0)</f>
        <v>0</v>
      </c>
      <c r="C16" s="29">
        <f>IF('参加申込書（ＷＥＢ）'!AD28="女",1,0)</f>
        <v>0</v>
      </c>
      <c r="D16" s="29">
        <f>IF('参加申込書（ＷＥＢ）'!N29="",0,1)</f>
        <v>0</v>
      </c>
      <c r="I16" s="36">
        <v>6</v>
      </c>
      <c r="J16" s="50">
        <f>'参加申込書（ＷＥＢ）'!N31</f>
        <v>0</v>
      </c>
      <c r="K16" s="50">
        <f>'参加申込書（ＷＥＢ）'!N30</f>
        <v>0</v>
      </c>
      <c r="L16" s="37">
        <f>'参加申込書（ＷＥＢ）'!Z30</f>
        <v>0</v>
      </c>
      <c r="M16" s="36">
        <f>'参加申込書（ＷＥＢ）'!AD30</f>
        <v>0</v>
      </c>
      <c r="N16" s="510"/>
    </row>
    <row r="17" spans="1:63" hidden="1">
      <c r="I17" s="36">
        <v>7</v>
      </c>
      <c r="J17" s="50">
        <f>'参加申込書（ＷＥＢ）'!N33</f>
        <v>0</v>
      </c>
      <c r="K17" s="50">
        <f>'参加申込書（ＷＥＢ）'!N32</f>
        <v>0</v>
      </c>
      <c r="L17" s="37">
        <f>'参加申込書（ＷＥＢ）'!Z32</f>
        <v>0</v>
      </c>
      <c r="M17" s="36">
        <f>'参加申込書（ＷＥＢ）'!AD32</f>
        <v>0</v>
      </c>
      <c r="N17" s="510"/>
    </row>
    <row r="18" spans="1:63" hidden="1">
      <c r="A18" s="29">
        <f>IF('参加申込書（ＷＥＢ）'!E31="",0,1)</f>
        <v>0</v>
      </c>
      <c r="B18" s="29">
        <f>IF('参加申込書（ＷＥＢ）'!AD30="男",1,0)</f>
        <v>0</v>
      </c>
      <c r="C18" s="29">
        <f>IF('参加申込書（ＷＥＢ）'!AD30="女",1,0)</f>
        <v>0</v>
      </c>
      <c r="D18" s="29">
        <f>IF('参加申込書（ＷＥＢ）'!N31="",0,1)</f>
        <v>0</v>
      </c>
      <c r="I18" s="36">
        <v>8</v>
      </c>
      <c r="J18" s="50">
        <f>'参加申込書（ＷＥＢ）'!N35</f>
        <v>0</v>
      </c>
      <c r="K18" s="50">
        <f>'参加申込書（ＷＥＢ）'!N34</f>
        <v>0</v>
      </c>
      <c r="L18" s="37">
        <f>'参加申込書（ＷＥＢ）'!Z34</f>
        <v>0</v>
      </c>
      <c r="M18" s="36">
        <f>'参加申込書（ＷＥＢ）'!AD34</f>
        <v>0</v>
      </c>
      <c r="N18" s="511"/>
    </row>
    <row r="19" spans="1:63" hidden="1">
      <c r="I19" s="44" t="s">
        <v>94</v>
      </c>
      <c r="J19" s="45"/>
      <c r="K19" s="45"/>
      <c r="L19" s="45"/>
      <c r="M19" s="46"/>
      <c r="N19" s="36" t="s">
        <v>12</v>
      </c>
    </row>
    <row r="20" spans="1:63" hidden="1">
      <c r="A20" s="29">
        <f>IF('参加申込書（ＷＥＢ）'!E33="",0,1)</f>
        <v>0</v>
      </c>
      <c r="B20" s="29">
        <f>IF('参加申込書（ＷＥＢ）'!AD32="男",1,0)</f>
        <v>0</v>
      </c>
      <c r="C20" s="29">
        <f>IF('参加申込書（ＷＥＢ）'!AD32="女",1,0)</f>
        <v>0</v>
      </c>
      <c r="D20" s="29">
        <f>IF('参加申込書（ＷＥＢ）'!N33="",0,1)</f>
        <v>0</v>
      </c>
      <c r="I20" s="512">
        <f>'参加申込書（ＷＥＢ）'!E36</f>
        <v>0</v>
      </c>
      <c r="J20" s="513"/>
      <c r="K20" s="513"/>
      <c r="L20" s="513"/>
      <c r="M20" s="514"/>
      <c r="N20" s="493">
        <f>'参加申込書（ＷＥＢ）'!AB37</f>
        <v>0</v>
      </c>
    </row>
    <row r="21" spans="1:63" hidden="1">
      <c r="I21" s="512"/>
      <c r="J21" s="513"/>
      <c r="K21" s="513"/>
      <c r="L21" s="513"/>
      <c r="M21" s="514"/>
      <c r="N21" s="494"/>
    </row>
    <row r="22" spans="1:63" hidden="1">
      <c r="A22" s="29">
        <f>IF('参加申込書（ＷＥＢ）'!E35="",0,1)</f>
        <v>0</v>
      </c>
      <c r="B22" s="29">
        <f>IF('参加申込書（ＷＥＢ）'!AD34="男",1,0)</f>
        <v>0</v>
      </c>
      <c r="C22" s="29">
        <f>IF('参加申込書（ＷＥＢ）'!AD34="女",1,0)</f>
        <v>0</v>
      </c>
      <c r="D22" s="29">
        <f>IF('参加申込書（ＷＥＢ）'!N35="",0,1)</f>
        <v>0</v>
      </c>
      <c r="I22" s="515"/>
      <c r="J22" s="516"/>
      <c r="K22" s="516"/>
      <c r="L22" s="516"/>
      <c r="M22" s="517"/>
      <c r="N22" s="495"/>
    </row>
    <row r="23" spans="1:63" hidden="1"/>
    <row r="24" spans="1:63" hidden="1">
      <c r="I24" s="29" t="s">
        <v>105</v>
      </c>
    </row>
    <row r="25" spans="1:63" hidden="1">
      <c r="I25" s="29">
        <f>I20</f>
        <v>0</v>
      </c>
    </row>
    <row r="26" spans="1:63" ht="24" hidden="1">
      <c r="A26" s="42" t="s">
        <v>153</v>
      </c>
    </row>
    <row r="27" spans="1:63" s="122" customFormat="1" ht="11.25" hidden="1">
      <c r="A27" s="122" t="s">
        <v>154</v>
      </c>
      <c r="B27" s="123" t="s">
        <v>154</v>
      </c>
      <c r="C27" s="122" t="s">
        <v>50</v>
      </c>
      <c r="D27" s="122" t="s">
        <v>92</v>
      </c>
      <c r="E27" s="122" t="s">
        <v>155</v>
      </c>
      <c r="F27" s="122" t="s">
        <v>156</v>
      </c>
      <c r="G27" s="122" t="s">
        <v>157</v>
      </c>
      <c r="H27" s="122" t="s">
        <v>158</v>
      </c>
      <c r="I27" s="122" t="s">
        <v>159</v>
      </c>
      <c r="J27" s="122" t="s">
        <v>160</v>
      </c>
      <c r="K27" s="122" t="s">
        <v>3</v>
      </c>
      <c r="L27" s="122" t="s">
        <v>161</v>
      </c>
      <c r="M27" s="122" t="s">
        <v>162</v>
      </c>
      <c r="N27" s="122" t="s">
        <v>163</v>
      </c>
      <c r="O27" s="122" t="s">
        <v>164</v>
      </c>
      <c r="P27" s="124" t="s">
        <v>165</v>
      </c>
      <c r="Q27" s="122" t="s">
        <v>166</v>
      </c>
      <c r="R27" s="122" t="s">
        <v>144</v>
      </c>
      <c r="S27" s="122" t="s">
        <v>10</v>
      </c>
      <c r="T27" s="122" t="s">
        <v>11</v>
      </c>
      <c r="U27" s="122" t="s">
        <v>167</v>
      </c>
      <c r="V27" s="122" t="s">
        <v>168</v>
      </c>
      <c r="W27" s="122" t="s">
        <v>169</v>
      </c>
      <c r="X27" s="122" t="s">
        <v>170</v>
      </c>
      <c r="Y27" s="122" t="s">
        <v>10</v>
      </c>
      <c r="Z27" s="122" t="s">
        <v>11</v>
      </c>
      <c r="AA27" s="122" t="s">
        <v>168</v>
      </c>
      <c r="AB27" s="122" t="s">
        <v>171</v>
      </c>
      <c r="AC27" s="122" t="s">
        <v>172</v>
      </c>
      <c r="AD27" s="122" t="s">
        <v>10</v>
      </c>
      <c r="AE27" s="122" t="s">
        <v>11</v>
      </c>
      <c r="AF27" s="122" t="s">
        <v>168</v>
      </c>
      <c r="AG27" s="122" t="s">
        <v>173</v>
      </c>
      <c r="AH27" s="122" t="s">
        <v>170</v>
      </c>
      <c r="AI27" s="122" t="s">
        <v>10</v>
      </c>
      <c r="AJ27" s="122" t="s">
        <v>11</v>
      </c>
      <c r="AK27" s="122" t="s">
        <v>168</v>
      </c>
      <c r="AL27" s="122" t="s">
        <v>174</v>
      </c>
      <c r="AM27" s="122" t="s">
        <v>172</v>
      </c>
      <c r="AN27" s="122" t="s">
        <v>10</v>
      </c>
      <c r="AO27" s="122" t="s">
        <v>11</v>
      </c>
      <c r="AP27" s="122" t="s">
        <v>168</v>
      </c>
      <c r="AQ27" s="122" t="s">
        <v>175</v>
      </c>
      <c r="AR27" s="122" t="s">
        <v>172</v>
      </c>
      <c r="AS27" s="122" t="s">
        <v>10</v>
      </c>
      <c r="AT27" s="122" t="s">
        <v>11</v>
      </c>
      <c r="AU27" s="122" t="s">
        <v>168</v>
      </c>
      <c r="AV27" s="122" t="s">
        <v>176</v>
      </c>
      <c r="AW27" s="122" t="s">
        <v>172</v>
      </c>
      <c r="AX27" s="122" t="s">
        <v>10</v>
      </c>
      <c r="AY27" s="122" t="s">
        <v>11</v>
      </c>
      <c r="AZ27" s="122" t="s">
        <v>168</v>
      </c>
      <c r="BA27" s="122" t="s">
        <v>177</v>
      </c>
      <c r="BB27" s="122" t="s">
        <v>172</v>
      </c>
      <c r="BC27" s="122" t="s">
        <v>10</v>
      </c>
      <c r="BD27" s="122" t="s">
        <v>11</v>
      </c>
      <c r="BE27" s="122" t="s">
        <v>168</v>
      </c>
      <c r="BF27" s="125" t="s">
        <v>178</v>
      </c>
      <c r="BG27" s="126" t="s">
        <v>179</v>
      </c>
      <c r="BH27" s="127" t="s">
        <v>180</v>
      </c>
      <c r="BI27" s="126" t="s">
        <v>179</v>
      </c>
      <c r="BJ27" s="126"/>
      <c r="BK27" s="126"/>
    </row>
    <row r="28" spans="1:63" hidden="1">
      <c r="A28" s="128" t="e">
        <f>IF('参加申込書（ＷＥＢ）'!#REF!="","",'参加申込書（ＷＥＢ）'!#REF!)</f>
        <v>#REF!</v>
      </c>
      <c r="B28" s="128"/>
      <c r="C28" s="128" t="str">
        <f>IF('参加申込書（ＷＥＢ）'!P8="","",'参加申込書（ＷＥＢ）'!P8)</f>
        <v>選んでください</v>
      </c>
      <c r="D28" s="128">
        <f>'参加申込書（ＷＥＢ）'!E10</f>
        <v>0</v>
      </c>
      <c r="E28" s="128" t="str">
        <f>IF('参加申込書（ＷＥＢ）'!E9="","",'参加申込書（ＷＥＢ）'!E9)</f>
        <v/>
      </c>
      <c r="F28" s="128" t="str">
        <f>IF('参加申込書（ＷＥＢ）'!E14="","",'参加申込書（ＷＥＢ）'!E14)</f>
        <v/>
      </c>
      <c r="G28" s="128" t="e">
        <f>IF('参加申込書（ＷＥＢ）'!#REF!="","",'参加申込書（ＷＥＢ）'!#REF!)</f>
        <v>#REF!</v>
      </c>
      <c r="H28" s="128" t="str">
        <f>IF('参加申込書（ＷＥＢ）'!AB14="","",'参加申込書（ＷＥＢ）'!AB14)</f>
        <v/>
      </c>
      <c r="I28" s="128">
        <f>'参加申込書（ＷＥＢ）'!AB12</f>
        <v>0</v>
      </c>
      <c r="J28" s="128">
        <f>'参加申込書（ＷＥＢ）'!I15</f>
        <v>0</v>
      </c>
      <c r="K28" s="128">
        <f>'参加申込書（ＷＥＢ）'!O15</f>
        <v>0</v>
      </c>
      <c r="L28" s="128" t="e">
        <f>'参加申込書（ＷＥＢ）'!#REF!</f>
        <v>#REF!</v>
      </c>
      <c r="M28" s="128" t="e">
        <f>IF('参加申込書（ＷＥＢ）'!#REF!="","",'参加申込書（ＷＥＢ）'!#REF!)</f>
        <v>#REF!</v>
      </c>
      <c r="N28" s="128" t="e">
        <f>IF('参加申込書（ＷＥＢ）'!#REF!="","",'参加申込書（ＷＥＢ）'!#REF!)</f>
        <v>#REF!</v>
      </c>
      <c r="O28" s="128" t="str">
        <f>IF('参加申込書（ＷＥＢ）'!E16="","",'参加申込書（ＷＥＢ）'!E16)</f>
        <v/>
      </c>
      <c r="P28" s="128" t="str">
        <f>IF('参加申込書（ＷＥＢ）'!W16="","",'参加申込書（ＷＥＢ）'!W16)</f>
        <v/>
      </c>
      <c r="Q28" s="128">
        <f>'参加申込書（ＷＥＢ）'!N21</f>
        <v>0</v>
      </c>
      <c r="R28" s="128" t="str">
        <f>IF('参加申込書（ＷＥＢ）'!N20="","",'参加申込書（ＷＥＢ）'!N20)</f>
        <v/>
      </c>
      <c r="S28" s="128" t="str">
        <f>IF('参加申込書（ＷＥＢ）'!Z20="","",'参加申込書（ＷＥＢ）'!Z20)</f>
        <v/>
      </c>
      <c r="T28" s="128">
        <f>'参加申込書（ＷＥＢ）'!AC20</f>
        <v>0</v>
      </c>
      <c r="U28" s="128" t="str">
        <f>IF('参加申込書（ＷＥＢ）'!W20="","",'参加申込書（ＷＥＢ）'!W20)</f>
        <v/>
      </c>
      <c r="V28" s="128" t="str">
        <f>IF('参加申込書（ＷＥＢ）'!AE20="","",'参加申込書（ＷＥＢ）'!AE20)</f>
        <v/>
      </c>
      <c r="W28" s="128">
        <f>'参加申込書（ＷＥＢ）'!N23</f>
        <v>0</v>
      </c>
      <c r="X28" s="128" t="str">
        <f>IF('参加申込書（ＷＥＢ）'!N22="","",'参加申込書（ＷＥＢ）'!N22)</f>
        <v/>
      </c>
      <c r="Y28" s="128" t="str">
        <f>IF('参加申込書（ＷＥＢ）'!Z22="","",'参加申込書（ＷＥＢ）'!Z22)</f>
        <v/>
      </c>
      <c r="Z28" s="128">
        <f>'参加申込書（ＷＥＢ）'!AC22</f>
        <v>0</v>
      </c>
      <c r="AA28" s="128" t="str">
        <f>IF('参加申込書（ＷＥＢ）'!AE22="","",'参加申込書（ＷＥＢ）'!AE22)</f>
        <v/>
      </c>
      <c r="AB28" s="128">
        <f>'参加申込書（ＷＥＢ）'!N25</f>
        <v>0</v>
      </c>
      <c r="AC28" s="128" t="str">
        <f>IF('参加申込書（ＷＥＢ）'!N22="","",'参加申込書（ＷＥＢ）'!N22)</f>
        <v/>
      </c>
      <c r="AD28" s="128" t="str">
        <f>IF('参加申込書（ＷＥＢ）'!Z24="","",'参加申込書（ＷＥＢ）'!Z24)</f>
        <v/>
      </c>
      <c r="AE28" s="128">
        <f>'参加申込書（ＷＥＢ）'!AD24</f>
        <v>0</v>
      </c>
      <c r="AF28" s="128" t="str">
        <f>IF('参加申込書（ＷＥＢ）'!AE24="","",'参加申込書（ＷＥＢ）'!AE24)</f>
        <v/>
      </c>
      <c r="AG28" s="128">
        <f>'参加申込書（ＷＥＢ）'!N27</f>
        <v>0</v>
      </c>
      <c r="AH28" s="128" t="str">
        <f>IF('参加申込書（ＷＥＢ）'!N26="","",'参加申込書（ＷＥＢ）'!N26)</f>
        <v/>
      </c>
      <c r="AI28" s="128" t="str">
        <f>IF('参加申込書（ＷＥＢ）'!Z26="","",'参加申込書（ＷＥＢ）'!Z26)</f>
        <v/>
      </c>
      <c r="AJ28" s="128">
        <f>'参加申込書（ＷＥＢ）'!AD26</f>
        <v>0</v>
      </c>
      <c r="AK28" s="128" t="str">
        <f>IF('参加申込書（ＷＥＢ）'!AE26="","",'参加申込書（ＷＥＢ）'!AE26)</f>
        <v/>
      </c>
      <c r="AL28" s="128">
        <f>'参加申込書（ＷＥＢ）'!N29</f>
        <v>0</v>
      </c>
      <c r="AM28" s="128" t="str">
        <f>IF('参加申込書（ＷＥＢ）'!N28="","",'参加申込書（ＷＥＢ）'!N28)</f>
        <v/>
      </c>
      <c r="AN28" s="128" t="str">
        <f>IF('参加申込書（ＷＥＢ）'!Z28="","",'参加申込書（ＷＥＢ）'!Z28)</f>
        <v/>
      </c>
      <c r="AO28" s="128">
        <f>'参加申込書（ＷＥＢ）'!AD28</f>
        <v>0</v>
      </c>
      <c r="AP28" s="128" t="str">
        <f>IF('参加申込書（ＷＥＢ）'!AE28="","",'参加申込書（ＷＥＢ）'!AE28)</f>
        <v/>
      </c>
      <c r="AQ28" s="128">
        <f>'参加申込書（ＷＥＢ）'!N31</f>
        <v>0</v>
      </c>
      <c r="AR28" s="128" t="str">
        <f>IF('参加申込書（ＷＥＢ）'!N30="","",'参加申込書（ＷＥＢ）'!N30)</f>
        <v/>
      </c>
      <c r="AS28" s="128" t="str">
        <f>IF('参加申込書（ＷＥＢ）'!Z30="","",'参加申込書（ＷＥＢ）'!Z30)</f>
        <v/>
      </c>
      <c r="AT28" s="128">
        <f>'参加申込書（ＷＥＢ）'!AD30</f>
        <v>0</v>
      </c>
      <c r="AU28" s="128" t="str">
        <f>IF('参加申込書（ＷＥＢ）'!AE30="","",'参加申込書（ＷＥＢ）'!AE30)</f>
        <v/>
      </c>
      <c r="AV28" s="128">
        <f>'参加申込書（ＷＥＢ）'!N33</f>
        <v>0</v>
      </c>
      <c r="AW28" s="128" t="str">
        <f>IF('参加申込書（ＷＥＢ）'!N32="","",'参加申込書（ＷＥＢ）'!N32)</f>
        <v/>
      </c>
      <c r="AX28" s="128" t="str">
        <f>IF('参加申込書（ＷＥＢ）'!Z32="","",'参加申込書（ＷＥＢ）'!Z32)</f>
        <v/>
      </c>
      <c r="AY28" s="128">
        <f>'参加申込書（ＷＥＢ）'!AD32</f>
        <v>0</v>
      </c>
      <c r="AZ28" s="128" t="str">
        <f>IF('参加申込書（ＷＥＢ）'!AE32="","",'参加申込書（ＷＥＢ）'!AE32)</f>
        <v/>
      </c>
      <c r="BA28" s="128">
        <f>'参加申込書（ＷＥＢ）'!N35</f>
        <v>0</v>
      </c>
      <c r="BB28" s="128" t="str">
        <f>IF('参加申込書（ＷＥＢ）'!N34="","",'参加申込書（ＷＥＢ）'!N34)</f>
        <v/>
      </c>
      <c r="BC28" s="128" t="str">
        <f>IF('参加申込書（ＷＥＢ）'!Z34="","",'参加申込書（ＷＥＢ）'!Z34)</f>
        <v/>
      </c>
      <c r="BD28" s="128">
        <f>'参加申込書（ＷＥＢ）'!AD34</f>
        <v>0</v>
      </c>
      <c r="BE28" s="128" t="str">
        <f>IF('参加申込書（ＷＥＢ）'!AE34="","",'参加申込書（ＷＥＢ）'!AE34)</f>
        <v/>
      </c>
      <c r="BF28" s="128"/>
      <c r="BG28" s="128"/>
      <c r="BH28" s="129">
        <f>'参加申込書（ＷＥＢ）'!AB37</f>
        <v>0</v>
      </c>
      <c r="BI28" s="128"/>
      <c r="BJ28" s="29" t="s">
        <v>181</v>
      </c>
    </row>
    <row r="29" spans="1:63" hidden="1">
      <c r="A29" s="57" t="s">
        <v>182</v>
      </c>
      <c r="C29" s="57"/>
      <c r="D29" s="57"/>
      <c r="E29" s="57"/>
      <c r="F29" s="57"/>
      <c r="G29" s="57"/>
      <c r="H29" s="57"/>
      <c r="I29" s="57"/>
      <c r="J29" s="57"/>
      <c r="K29" s="57"/>
      <c r="L29" s="57" t="s">
        <v>182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1:63" ht="226.5" customHeight="1">
      <c r="A30" s="131" t="s">
        <v>186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1" t="s">
        <v>183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Mitsu.Koga</dc:creator>
  <cp:lastModifiedBy>古賀充</cp:lastModifiedBy>
  <cp:lastPrinted>2019-06-07T05:42:32Z</cp:lastPrinted>
  <dcterms:created xsi:type="dcterms:W3CDTF">2006-05-02T07:53:03Z</dcterms:created>
  <dcterms:modified xsi:type="dcterms:W3CDTF">2023-05-02T01:25:22Z</dcterms:modified>
</cp:coreProperties>
</file>