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imu\Desktop\古賀\キンボールスポーツ\H31\会長杯\"/>
    </mc:Choice>
  </mc:AlternateContent>
  <workbookProtection workbookPassword="E888" lockStructure="1"/>
  <bookViews>
    <workbookView xWindow="120" yWindow="15" windowWidth="12120" windowHeight="9120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'参加申込書（ＷＥＢ）'!$A$1:$AI$47</definedName>
    <definedName name="_xlnm.Print_Area" localSheetId="1">'参加申込書（手書き）'!$A$1:$M$44</definedName>
    <definedName name="_xlnm.Print_Area" localSheetId="2">選手確認表!$A$1:$H$23</definedName>
  </definedNames>
  <calcPr calcId="152511"/>
</workbook>
</file>

<file path=xl/calcChain.xml><?xml version="1.0" encoding="utf-8"?>
<calcChain xmlns="http://schemas.openxmlformats.org/spreadsheetml/2006/main">
  <c r="A3" i="7" l="1"/>
  <c r="B22" i="7" s="1"/>
  <c r="AR3" i="6"/>
  <c r="AQ3" i="6"/>
  <c r="BR3" i="5"/>
  <c r="BT3" i="5" s="1"/>
  <c r="BS3" i="5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T28" i="6"/>
  <c r="AQ28" i="6"/>
  <c r="AO28" i="6"/>
  <c r="AL28" i="6"/>
  <c r="AJ28" i="6"/>
  <c r="AG28" i="6"/>
  <c r="AV28" i="6"/>
  <c r="BA28" i="6"/>
  <c r="BD28" i="6"/>
  <c r="BH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G5" i="8" s="1"/>
  <c r="AN3" i="8" s="1"/>
  <c r="J17" i="8"/>
  <c r="K17" i="8"/>
  <c r="L17" i="8"/>
  <c r="M17" i="8"/>
  <c r="H5" i="8" s="1"/>
  <c r="AO3" i="8" s="1"/>
  <c r="J18" i="8"/>
  <c r="K18" i="8"/>
  <c r="L18" i="8"/>
  <c r="M18" i="8"/>
  <c r="I5" i="8" s="1"/>
  <c r="AP3" i="8" s="1"/>
  <c r="B3" i="8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 s="1"/>
  <c r="AI3" i="8" s="1"/>
  <c r="M12" i="8"/>
  <c r="C5" i="8" s="1"/>
  <c r="AJ3" i="8" s="1"/>
  <c r="M13" i="8"/>
  <c r="D5" i="8" s="1"/>
  <c r="AK3" i="8" s="1"/>
  <c r="M14" i="8"/>
  <c r="E5" i="8" s="1"/>
  <c r="AL3" i="8" s="1"/>
  <c r="A8" i="8"/>
  <c r="B8" i="8"/>
  <c r="C8" i="8"/>
  <c r="D8" i="8"/>
  <c r="D10" i="8"/>
  <c r="D12" i="8"/>
  <c r="D14" i="8"/>
  <c r="D16" i="8"/>
  <c r="D18" i="8"/>
  <c r="D24" i="8"/>
  <c r="D26" i="8"/>
  <c r="J8" i="8"/>
  <c r="A10" i="8"/>
  <c r="A12" i="8"/>
  <c r="A14" i="8"/>
  <c r="A16" i="8"/>
  <c r="A18" i="8"/>
  <c r="A24" i="8"/>
  <c r="A26" i="8"/>
  <c r="J9" i="8"/>
  <c r="B10" i="8"/>
  <c r="C10" i="8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I24" i="8"/>
  <c r="I29" i="8" s="1"/>
  <c r="N24" i="8"/>
  <c r="D16" i="7"/>
  <c r="D15" i="7"/>
  <c r="D14" i="7"/>
  <c r="D13" i="7"/>
  <c r="D12" i="7"/>
  <c r="D11" i="7"/>
  <c r="D10" i="7"/>
  <c r="D9" i="7"/>
  <c r="K9" i="7"/>
  <c r="K16" i="7"/>
  <c r="K15" i="7"/>
  <c r="K14" i="7"/>
  <c r="K13" i="7"/>
  <c r="K12" i="7"/>
  <c r="K11" i="7"/>
  <c r="K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 s="1"/>
  <c r="AI3" i="6" s="1"/>
  <c r="M12" i="6"/>
  <c r="C5" i="6" s="1"/>
  <c r="AJ3" i="6" s="1"/>
  <c r="M14" i="6"/>
  <c r="E5" i="6" s="1"/>
  <c r="AL3" i="6" s="1"/>
  <c r="M15" i="6"/>
  <c r="F5" i="6" s="1"/>
  <c r="AM3" i="6" s="1"/>
  <c r="M16" i="6"/>
  <c r="G5" i="6" s="1"/>
  <c r="AN3" i="6" s="1"/>
  <c r="M17" i="6"/>
  <c r="H5" i="6" s="1"/>
  <c r="AO3" i="6" s="1"/>
  <c r="M18" i="6"/>
  <c r="I5" i="6" s="1"/>
  <c r="AP3" i="6" s="1"/>
  <c r="G2" i="7"/>
  <c r="A23" i="7"/>
  <c r="B12" i="7"/>
  <c r="B11" i="7"/>
  <c r="B10" i="7"/>
  <c r="B9" i="7"/>
  <c r="B2" i="7"/>
  <c r="B23" i="1"/>
  <c r="B25" i="1" s="1"/>
  <c r="B27" i="1" s="1"/>
  <c r="B29" i="1" s="1"/>
  <c r="B31" i="1" s="1"/>
  <c r="B33" i="1" s="1"/>
  <c r="B35" i="1" s="1"/>
  <c r="I20" i="6"/>
  <c r="I25" i="6" s="1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B8" i="6"/>
  <c r="B10" i="6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E41" i="5"/>
  <c r="E39" i="5"/>
  <c r="E37" i="5"/>
  <c r="E27" i="5"/>
  <c r="E25" i="5"/>
  <c r="E23" i="5"/>
  <c r="E21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E35" i="5" l="1"/>
  <c r="E33" i="5"/>
  <c r="E31" i="5"/>
  <c r="E29" i="5"/>
  <c r="A3" i="8"/>
  <c r="N7" i="8" s="1"/>
  <c r="G9" i="6"/>
  <c r="G9" i="8"/>
  <c r="A28" i="6"/>
  <c r="A3" i="6"/>
  <c r="N7" i="6" s="1"/>
  <c r="G11" i="8"/>
  <c r="G8" i="6"/>
  <c r="G11" i="6"/>
  <c r="G12" i="6"/>
  <c r="G12" i="8"/>
  <c r="G8" i="8"/>
  <c r="D3" i="8"/>
  <c r="N8" i="8" s="1"/>
  <c r="L28" i="6"/>
  <c r="D3" i="6"/>
  <c r="N8" i="6" s="1"/>
  <c r="G10" i="8" l="1"/>
  <c r="G10" i="6"/>
</calcChain>
</file>

<file path=xl/comments1.xml><?xml version="1.0" encoding="utf-8"?>
<comments xmlns="http://schemas.openxmlformats.org/spreadsheetml/2006/main">
  <authors>
    <author>岡村　光洋</author>
    <author>okamura</author>
  </authors>
  <commentList>
    <comment ref="P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Y1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2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3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Y4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E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</commentList>
</comments>
</file>

<file path=xl/sharedStrings.xml><?xml version="1.0" encoding="utf-8"?>
<sst xmlns="http://schemas.openxmlformats.org/spreadsheetml/2006/main" count="417" uniqueCount="211">
  <si>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</si>
  <si>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</si>
  <si>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</si>
  <si>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</si>
  <si>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</si>
  <si>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</si>
  <si>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</si>
  <si>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</si>
  <si>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</si>
  <si>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</si>
  <si>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</si>
  <si>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</si>
  <si>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</si>
  <si>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</si>
  <si>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</si>
  <si>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</si>
  <si>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</si>
  <si>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</si>
  <si>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</si>
  <si>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</si>
  <si>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</si>
  <si>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</si>
  <si>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</si>
  <si>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</si>
  <si>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</si>
  <si>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</si>
  <si>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</si>
  <si>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</si>
  <si>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</si>
  <si>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</si>
  <si>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</si>
  <si>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</si>
  <si>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</si>
  <si>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</si>
  <si>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</si>
  <si>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</si>
  <si>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</si>
  <si>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</si>
  <si>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</si>
  <si>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</si>
  <si>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</si>
  <si>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</si>
  <si>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</si>
  <si>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</si>
  <si>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はメニューから選んで下さい。</t>
    <rPh sb="7" eb="8">
      <t>エラ</t>
    </rPh>
    <rPh sb="10" eb="11">
      <t>クダ</t>
    </rPh>
    <phoneticPr fontId="2"/>
  </si>
  <si>
    <t>参加部門をメニューから選んで下さい→</t>
    <rPh sb="0" eb="2">
      <t>サンカ</t>
    </rPh>
    <rPh sb="2" eb="4">
      <t>ブモン</t>
    </rPh>
    <rPh sb="11" eb="12">
      <t>エラ</t>
    </rPh>
    <rPh sb="14" eb="15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</si>
  <si>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</si>
  <si>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</si>
  <si>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</si>
  <si>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</si>
  <si>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</si>
  <si>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</si>
  <si>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</si>
  <si>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</si>
  <si>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</si>
  <si>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</si>
  <si>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</si>
  <si>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</si>
  <si>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</si>
  <si>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</si>
  <si>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</si>
  <si>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</si>
  <si>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</si>
  <si>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</si>
  <si>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</si>
  <si>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</si>
  <si>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</si>
  <si>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</si>
  <si>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</si>
  <si>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</si>
  <si>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</si>
  <si>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</si>
  <si>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</si>
  <si>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</si>
  <si>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</si>
  <si>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</si>
  <si>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</si>
  <si>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</si>
  <si>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</si>
  <si>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</si>
  <si>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</si>
  <si>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</si>
  <si>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</si>
  <si>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</si>
  <si>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</si>
  <si>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</si>
  <si>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</si>
  <si>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</si>
  <si>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</si>
  <si>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</si>
  <si>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</si>
  <si>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</si>
  <si>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</si>
  <si>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</si>
  <si>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</si>
  <si>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</si>
  <si>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</si>
  <si>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</si>
  <si>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</si>
  <si>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</si>
  <si>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</si>
  <si>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</si>
  <si>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</si>
  <si>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</si>
  <si>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</si>
  <si>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</si>
  <si>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</si>
  <si>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</si>
  <si>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</si>
  <si>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</si>
  <si>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</si>
  <si>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</si>
  <si>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</si>
  <si>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</si>
  <si>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</si>
  <si>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</si>
  <si>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</si>
  <si>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</si>
  <si>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</si>
  <si>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</si>
  <si>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</si>
  <si>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</si>
  <si>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</si>
  <si>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</si>
  <si>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</si>
  <si>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</si>
  <si>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</si>
  <si>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</si>
  <si>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</si>
  <si>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</si>
  <si>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</si>
  <si>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</si>
  <si>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</si>
  <si>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</si>
  <si>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</si>
  <si>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</si>
  <si>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</si>
  <si>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</si>
  <si>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</si>
  <si>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</si>
  <si>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</si>
  <si>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</si>
  <si>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</si>
  <si>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</si>
  <si>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</si>
  <si>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</si>
  <si>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</si>
  <si>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</si>
  <si>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</si>
  <si>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</si>
  <si>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</si>
  <si>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</si>
  <si>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</si>
  <si>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</si>
  <si>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</si>
  <si>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</si>
  <si>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</si>
  <si>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</si>
  <si>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</si>
  <si>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</si>
  <si>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</si>
  <si>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</si>
  <si>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</si>
  <si>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</si>
  <si>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</si>
  <si>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</si>
  <si>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</si>
  <si>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</si>
  <si>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</si>
  <si>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</si>
  <si>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</si>
  <si>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</si>
  <si>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</si>
  <si>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</si>
  <si>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</si>
  <si>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</si>
  <si>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</si>
  <si>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</si>
  <si>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</si>
  <si>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</si>
  <si>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</si>
  <si>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</si>
  <si>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</si>
  <si>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</si>
  <si>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</si>
  <si>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備考</t>
    <rPh sb="0" eb="2">
      <t>ビコウ</t>
    </rPh>
    <phoneticPr fontId="2"/>
  </si>
  <si>
    <t>←Ａ３～ＡＲ３のセル（黄色枠・青枠）を得点集計表の「参加チーム」の指定枠に「値のみ」ペーストしてください。</t>
    <rPh sb="11" eb="13">
      <t>キイロ</t>
    </rPh>
    <rPh sb="13" eb="14">
      <t>ワク</t>
    </rPh>
    <rPh sb="15" eb="16">
      <t>アオ</t>
    </rPh>
    <rPh sb="16" eb="17">
      <t>ワク</t>
    </rPh>
    <rPh sb="19" eb="21">
      <t>トクテン</t>
    </rPh>
    <rPh sb="21" eb="24">
      <t>シュウケイヒョウ</t>
    </rPh>
    <rPh sb="26" eb="28">
      <t>サンカ</t>
    </rPh>
    <rPh sb="33" eb="36">
      <t>シテイワク</t>
    </rPh>
    <rPh sb="38" eb="39">
      <t>アタイ</t>
    </rPh>
    <phoneticPr fontId="2"/>
  </si>
  <si>
    <t>（列数）</t>
    <rPh sb="1" eb="2">
      <t>レツ</t>
    </rPh>
    <rPh sb="2" eb="3">
      <t>スウ</t>
    </rPh>
    <phoneticPr fontId="2"/>
  </si>
  <si>
    <t>男子の部</t>
    <rPh sb="0" eb="2">
      <t>ダンシ</t>
    </rPh>
    <rPh sb="3" eb="4">
      <t>ブ</t>
    </rPh>
    <phoneticPr fontId="2"/>
  </si>
  <si>
    <t>女子の部</t>
    <rPh sb="0" eb="2">
      <t>ジョシ</t>
    </rPh>
    <rPh sb="3" eb="4">
      <t>ブ</t>
    </rPh>
    <phoneticPr fontId="2"/>
  </si>
  <si>
    <t>アシスタント
コーチ</t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</si>
  <si>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</si>
  <si>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郵便番号</t>
    <rPh sb="0" eb="4">
      <t>ユウビンバンゴウ</t>
    </rPh>
    <phoneticPr fontId="2"/>
  </si>
  <si>
    <t>E-mail</t>
    <phoneticPr fontId="2"/>
  </si>
  <si>
    <t>申込先</t>
    <rPh sb="0" eb="2">
      <t>モウシコミ</t>
    </rPh>
    <rPh sb="2" eb="3">
      <t>サキ</t>
    </rPh>
    <phoneticPr fontId="2"/>
  </si>
  <si>
    <t>申込期間</t>
    <rPh sb="0" eb="2">
      <t>モウシコミ</t>
    </rPh>
    <rPh sb="2" eb="4">
      <t>キカン</t>
    </rPh>
    <phoneticPr fontId="2"/>
  </si>
  <si>
    <t>キャプテン</t>
    <phoneticPr fontId="2"/>
  </si>
  <si>
    <t>・この申込書に記入いただきました個人情報は,主催者が参加者の把握のためのみに使用いたします。</t>
    <rPh sb="3" eb="6">
      <t>モウシコミショ</t>
    </rPh>
    <rPh sb="7" eb="9">
      <t>キニュウ</t>
    </rPh>
    <rPh sb="16" eb="18">
      <t>コジン</t>
    </rPh>
    <rPh sb="18" eb="20">
      <t>ジョウホウ</t>
    </rPh>
    <phoneticPr fontId="2"/>
  </si>
  <si>
    <t>・今後，大会案内などの連絡（メール）をさせて頂いてよろしいでしょうか？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</si>
  <si>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月</t>
    <rPh sb="0" eb="1">
      <t>ツキ</t>
    </rPh>
    <phoneticPr fontId="2"/>
  </si>
  <si>
    <t>kinball_ishikawa@yahoo.co.jp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</si>
  <si>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</si>
  <si>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</si>
  <si>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</si>
  <si>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</si>
  <si>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～</t>
    <phoneticPr fontId="2"/>
  </si>
  <si>
    <t>第7回石川県キンボールスポーツ連盟会長杯　参加申込書</t>
    <rPh sb="0" eb="1">
      <t>ダイ</t>
    </rPh>
    <rPh sb="2" eb="3">
      <t>カイ</t>
    </rPh>
    <rPh sb="3" eb="6">
      <t>イシカワケン</t>
    </rPh>
    <rPh sb="15" eb="17">
      <t>レンメイ</t>
    </rPh>
    <rPh sb="17" eb="19">
      <t>カイチョウ</t>
    </rPh>
    <rPh sb="19" eb="20">
      <t>ハイ</t>
    </rPh>
    <rPh sb="21" eb="23">
      <t>サンカ</t>
    </rPh>
    <rPh sb="23" eb="26">
      <t>モウシコミショ</t>
    </rPh>
    <phoneticPr fontId="2"/>
  </si>
  <si>
    <t>2019-</t>
    <phoneticPr fontId="2"/>
  </si>
  <si>
    <t>令和元年8月1日（木）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rPh sb="9" eb="10">
      <t>モク</t>
    </rPh>
    <phoneticPr fontId="2"/>
  </si>
  <si>
    <t>令和元年9月13日（金）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rPh sb="10" eb="11">
      <t>キン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</si>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</sst>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  <numFmt numFmtId="180" formatCode="#,##0_ "/>
    <numFmt numFmtId="181" formatCode="[$-411]ggge&quot;年&quot;m&quot;月&quot;d&quot;日&quot;;@"/>
    <numFmt numFmtId="182" formatCode="[$-411]ggge&quot;年&quot;m&quot;月&quot;d&quot;日&quot;\(aaa\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03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Fill="1" applyBorder="1" applyAlignment="1"/>
    <xf numFmtId="0" fontId="20" fillId="0" borderId="0" xfId="0" applyFont="1" applyAlignment="1"/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6" fontId="0" fillId="0" borderId="1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3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5" xfId="0" applyNumberFormat="1" applyBorder="1" applyAlignment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shrinkToFit="1"/>
    </xf>
    <xf numFmtId="0" fontId="0" fillId="0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0" borderId="2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3" borderId="0" xfId="0" applyNumberFormat="1" applyFill="1" applyBorder="1"/>
    <xf numFmtId="0" fontId="28" fillId="0" borderId="21" xfId="0" applyNumberFormat="1" applyFont="1" applyBorder="1" applyAlignment="1" applyProtection="1">
      <alignment horizontal="center" vertical="center" shrinkToFit="1"/>
      <protection hidden="1"/>
    </xf>
    <xf numFmtId="0" fontId="28" fillId="0" borderId="22" xfId="0" applyNumberFormat="1" applyFont="1" applyBorder="1" applyAlignment="1" applyProtection="1">
      <alignment horizontal="center" vertical="center" shrinkToFit="1"/>
      <protection hidden="1"/>
    </xf>
    <xf numFmtId="0" fontId="28" fillId="0" borderId="23" xfId="0" applyNumberFormat="1" applyFont="1" applyBorder="1" applyAlignment="1" applyProtection="1">
      <alignment horizontal="center" vertical="center" shrinkToFit="1"/>
      <protection hidden="1"/>
    </xf>
    <xf numFmtId="0" fontId="28" fillId="0" borderId="2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Protection="1"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 wrapTex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NumberFormat="1" applyFont="1" applyBorder="1" applyAlignment="1" applyProtection="1">
      <alignment horizontal="center" vertical="center" wrapText="1" shrinkToFit="1"/>
      <protection hidden="1"/>
    </xf>
    <xf numFmtId="0" fontId="28" fillId="0" borderId="27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9" fillId="0" borderId="2" xfId="0" applyNumberFormat="1" applyFont="1" applyBorder="1" applyAlignment="1" applyProtection="1">
      <alignment horizontal="center" vertical="center" wrapText="1"/>
      <protection hidden="1"/>
    </xf>
    <xf numFmtId="0" fontId="17" fillId="0" borderId="7" xfId="0" applyNumberFormat="1" applyFont="1" applyBorder="1" applyAlignment="1" applyProtection="1">
      <alignment horizontal="center" vertical="center" shrinkToFit="1"/>
      <protection hidden="1"/>
    </xf>
    <xf numFmtId="0" fontId="28" fillId="0" borderId="28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0" fontId="17" fillId="0" borderId="29" xfId="0" applyNumberFormat="1" applyFont="1" applyBorder="1" applyAlignment="1" applyProtection="1">
      <alignment horizontal="center" vertical="center" shrinkToFit="1"/>
      <protection hidden="1"/>
    </xf>
    <xf numFmtId="0" fontId="17" fillId="0" borderId="30" xfId="0" applyNumberFormat="1" applyFont="1" applyBorder="1" applyAlignment="1" applyProtection="1">
      <alignment horizontal="center" vertical="center" wrapText="1"/>
      <protection hidden="1"/>
    </xf>
    <xf numFmtId="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0" borderId="32" xfId="0" applyNumberFormat="1" applyFont="1" applyBorder="1" applyAlignment="1" applyProtection="1">
      <alignment horizontal="center" vertical="center"/>
      <protection hidden="1"/>
    </xf>
    <xf numFmtId="0" fontId="29" fillId="0" borderId="29" xfId="0" applyNumberFormat="1" applyFont="1" applyBorder="1" applyAlignment="1" applyProtection="1">
      <alignment horizontal="center" vertical="center"/>
      <protection hidden="1"/>
    </xf>
    <xf numFmtId="0" fontId="28" fillId="0" borderId="26" xfId="0" applyNumberFormat="1" applyFont="1" applyBorder="1" applyAlignment="1" applyProtection="1">
      <alignment horizontal="center" vertical="center" shrinkToFit="1"/>
      <protection hidden="1"/>
    </xf>
    <xf numFmtId="0" fontId="28" fillId="0" borderId="33" xfId="0" applyNumberFormat="1" applyFont="1" applyBorder="1" applyAlignment="1" applyProtection="1">
      <alignment horizontal="center" vertical="center" shrinkToFit="1"/>
      <protection hidden="1"/>
    </xf>
    <xf numFmtId="0" fontId="29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28" fillId="0" borderId="2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8" fillId="0" borderId="3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/>
      <protection hidden="1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36" xfId="0" applyNumberFormat="1" applyFont="1" applyBorder="1" applyAlignment="1" applyProtection="1">
      <alignment horizontal="center" vertical="center" shrinkToFit="1"/>
      <protection hidden="1"/>
    </xf>
    <xf numFmtId="0" fontId="28" fillId="0" borderId="37" xfId="0" applyNumberFormat="1" applyFont="1" applyBorder="1" applyAlignment="1" applyProtection="1">
      <alignment horizontal="center" vertical="center" shrinkToFit="1"/>
      <protection hidden="1"/>
    </xf>
    <xf numFmtId="0" fontId="28" fillId="0" borderId="38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/>
      <protection hidden="1"/>
    </xf>
    <xf numFmtId="0" fontId="23" fillId="0" borderId="39" xfId="0" applyNumberFormat="1" applyFont="1" applyBorder="1" applyAlignment="1" applyProtection="1">
      <alignment vertical="center" wrapText="1"/>
      <protection hidden="1"/>
    </xf>
    <xf numFmtId="0" fontId="23" fillId="0" borderId="40" xfId="0" applyNumberFormat="1" applyFont="1" applyBorder="1" applyAlignment="1" applyProtection="1">
      <alignment vertical="center" wrapText="1"/>
      <protection hidden="1"/>
    </xf>
    <xf numFmtId="0" fontId="23" fillId="0" borderId="41" xfId="0" applyNumberFormat="1" applyFont="1" applyBorder="1" applyAlignment="1" applyProtection="1">
      <alignment vertical="center" wrapText="1"/>
      <protection hidden="1"/>
    </xf>
    <xf numFmtId="0" fontId="8" fillId="0" borderId="42" xfId="0" applyNumberFormat="1" applyFont="1" applyBorder="1" applyAlignment="1" applyProtection="1">
      <alignment horizontal="center" vertical="center" wrapText="1"/>
      <protection hidden="1"/>
    </xf>
    <xf numFmtId="0" fontId="23" fillId="0" borderId="43" xfId="0" applyNumberFormat="1" applyFont="1" applyBorder="1" applyAlignment="1" applyProtection="1">
      <alignment vertical="center" wrapText="1"/>
      <protection hidden="1"/>
    </xf>
    <xf numFmtId="0" fontId="23" fillId="0" borderId="44" xfId="0" applyNumberFormat="1" applyFont="1" applyBorder="1" applyAlignment="1" applyProtection="1">
      <alignment vertical="center" wrapText="1"/>
      <protection hidden="1"/>
    </xf>
    <xf numFmtId="0" fontId="23" fillId="0" borderId="45" xfId="0" applyNumberFormat="1" applyFont="1" applyBorder="1" applyAlignment="1" applyProtection="1">
      <alignment vertical="center" wrapText="1"/>
      <protection hidden="1"/>
    </xf>
    <xf numFmtId="0" fontId="19" fillId="0" borderId="46" xfId="0" applyNumberFormat="1" applyFont="1" applyBorder="1" applyAlignment="1" applyProtection="1">
      <alignment horizontal="center" vertical="center" wrapText="1"/>
      <protection hidden="1"/>
    </xf>
    <xf numFmtId="0" fontId="19" fillId="0" borderId="47" xfId="0" applyNumberFormat="1" applyFont="1" applyBorder="1" applyAlignment="1" applyProtection="1">
      <alignment horizontal="center" vertical="center" wrapText="1"/>
      <protection hidden="1"/>
    </xf>
    <xf numFmtId="0" fontId="19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3" fillId="0" borderId="50" xfId="0" applyNumberFormat="1" applyFont="1" applyBorder="1" applyAlignment="1" applyProtection="1">
      <alignment horizontal="center" vertical="center" wrapText="1"/>
      <protection hidden="1"/>
    </xf>
    <xf numFmtId="0" fontId="23" fillId="0" borderId="51" xfId="0" applyNumberFormat="1" applyFont="1" applyBorder="1" applyAlignment="1" applyProtection="1">
      <alignment horizontal="center" vertical="center" wrapText="1"/>
      <protection hidden="1"/>
    </xf>
    <xf numFmtId="0" fontId="8" fillId="0" borderId="52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vertical="center" shrinkToFit="1"/>
      <protection hidden="1"/>
    </xf>
    <xf numFmtId="0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1" xfId="0" applyNumberFormat="1" applyBorder="1" applyAlignment="1">
      <alignment horizontal="center" shrinkToFit="1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34" fillId="0" borderId="0" xfId="0" applyFont="1" applyBorder="1"/>
    <xf numFmtId="177" fontId="34" fillId="0" borderId="0" xfId="0" applyNumberFormat="1" applyFont="1" applyFill="1" applyBorder="1" applyAlignment="1">
      <alignment vertical="center" wrapText="1"/>
    </xf>
    <xf numFmtId="178" fontId="34" fillId="0" borderId="0" xfId="0" applyNumberFormat="1" applyFont="1" applyFill="1" applyBorder="1"/>
    <xf numFmtId="38" fontId="34" fillId="0" borderId="0" xfId="2" applyFont="1" applyFill="1" applyBorder="1" applyAlignment="1">
      <alignment vertical="center"/>
    </xf>
    <xf numFmtId="0" fontId="0" fillId="5" borderId="0" xfId="0" applyNumberFormat="1" applyFill="1"/>
    <xf numFmtId="6" fontId="0" fillId="5" borderId="0" xfId="3" applyFont="1" applyFill="1"/>
    <xf numFmtId="0" fontId="0" fillId="0" borderId="0" xfId="0" applyNumberFormat="1" applyAlignment="1">
      <alignment vertical="center" textRotation="255" shrinkToFit="1"/>
    </xf>
    <xf numFmtId="0" fontId="0" fillId="0" borderId="0" xfId="0" applyNumberFormat="1" applyAlignment="1">
      <alignment vertical="center" textRotation="255" wrapText="1" shrinkToFit="1"/>
    </xf>
    <xf numFmtId="0" fontId="37" fillId="0" borderId="0" xfId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 shrinkToFit="1"/>
      <protection hidden="1"/>
    </xf>
    <xf numFmtId="5" fontId="0" fillId="5" borderId="0" xfId="0" applyNumberFormat="1" applyFill="1"/>
    <xf numFmtId="0" fontId="0" fillId="0" borderId="0" xfId="1" applyFont="1" applyBorder="1" applyAlignment="1" applyProtection="1">
      <alignment vertical="center" shrinkToFit="1"/>
    </xf>
    <xf numFmtId="0" fontId="1" fillId="0" borderId="0" xfId="1" applyFont="1" applyBorder="1" applyAlignment="1" applyProtection="1">
      <alignment vertical="center" shrinkToFit="1"/>
    </xf>
    <xf numFmtId="0" fontId="39" fillId="0" borderId="0" xfId="1" applyFont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36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8" fillId="0" borderId="0" xfId="0" applyFont="1" applyAlignment="1" applyProtection="1">
      <alignment horizontal="center" vertical="center"/>
    </xf>
    <xf numFmtId="180" fontId="38" fillId="0" borderId="0" xfId="0" applyNumberFormat="1" applyFont="1" applyProtection="1"/>
    <xf numFmtId="0" fontId="38" fillId="0" borderId="0" xfId="0" applyFont="1" applyProtection="1"/>
    <xf numFmtId="0" fontId="0" fillId="0" borderId="0" xfId="0" applyBorder="1" applyAlignment="1" applyProtection="1">
      <alignment vertical="center" shrinkToFit="1"/>
    </xf>
    <xf numFmtId="0" fontId="18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80" fontId="36" fillId="0" borderId="0" xfId="0" applyNumberFormat="1" applyFont="1" applyProtection="1"/>
    <xf numFmtId="0" fontId="0" fillId="0" borderId="24" xfId="0" applyBorder="1" applyAlignment="1" applyProtection="1">
      <alignment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40" fillId="0" borderId="0" xfId="0" applyFont="1" applyProtection="1"/>
    <xf numFmtId="0" fontId="2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5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9" fillId="0" borderId="53" xfId="0" applyFont="1" applyFill="1" applyBorder="1" applyAlignment="1" applyProtection="1">
      <alignment vertical="center" shrinkToFit="1"/>
    </xf>
    <xf numFmtId="0" fontId="19" fillId="0" borderId="0" xfId="0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 wrapText="1"/>
    </xf>
    <xf numFmtId="5" fontId="1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53" xfId="0" applyBorder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36" fillId="0" borderId="0" xfId="0" applyFont="1" applyFill="1" applyProtection="1"/>
    <xf numFmtId="0" fontId="36" fillId="0" borderId="0" xfId="0" applyFont="1" applyFill="1" applyAlignment="1" applyProtection="1">
      <alignment horizontal="center" vertical="center"/>
    </xf>
    <xf numFmtId="3" fontId="36" fillId="0" borderId="0" xfId="0" applyNumberFormat="1" applyFont="1" applyProtection="1"/>
    <xf numFmtId="56" fontId="37" fillId="0" borderId="0" xfId="1" applyNumberFormat="1" applyFont="1" applyFill="1" applyBorder="1" applyAlignment="1" applyProtection="1">
      <alignment horizontal="center" vertical="center"/>
    </xf>
    <xf numFmtId="49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5" fillId="6" borderId="34" xfId="1" applyFont="1" applyFill="1" applyBorder="1" applyAlignment="1" applyProtection="1">
      <alignment horizontal="center" vertical="center"/>
      <protection locked="0"/>
    </xf>
    <xf numFmtId="0" fontId="15" fillId="6" borderId="52" xfId="1" applyFont="1" applyFill="1" applyBorder="1" applyAlignment="1" applyProtection="1">
      <alignment horizontal="center" vertical="center"/>
      <protection locked="0"/>
    </xf>
    <xf numFmtId="0" fontId="6" fillId="6" borderId="73" xfId="0" applyFont="1" applyFill="1" applyBorder="1" applyAlignment="1" applyProtection="1">
      <alignment horizontal="center" vertical="center"/>
      <protection locked="0"/>
    </xf>
    <xf numFmtId="0" fontId="6" fillId="6" borderId="74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7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82" fontId="0" fillId="0" borderId="13" xfId="0" applyNumberFormat="1" applyBorder="1" applyAlignment="1" applyProtection="1">
      <alignment horizontal="right" vertical="center"/>
    </xf>
    <xf numFmtId="182" fontId="0" fillId="0" borderId="54" xfId="0" applyNumberFormat="1" applyBorder="1" applyAlignment="1" applyProtection="1">
      <alignment horizontal="right" vertical="center"/>
    </xf>
    <xf numFmtId="182" fontId="0" fillId="0" borderId="54" xfId="0" applyNumberFormat="1" applyBorder="1" applyAlignment="1" applyProtection="1">
      <alignment horizontal="left" vertical="center"/>
    </xf>
    <xf numFmtId="182" fontId="0" fillId="0" borderId="14" xfId="0" applyNumberFormat="1" applyBorder="1" applyAlignment="1" applyProtection="1">
      <alignment horizontal="left" vertical="center"/>
    </xf>
    <xf numFmtId="181" fontId="0" fillId="0" borderId="54" xfId="0" applyNumberFormat="1" applyBorder="1" applyAlignment="1" applyProtection="1">
      <alignment horizontal="center" vertical="center"/>
    </xf>
    <xf numFmtId="0" fontId="39" fillId="0" borderId="1" xfId="1" applyFont="1" applyBorder="1" applyAlignment="1" applyProtection="1">
      <alignment horizontal="left" vertical="center" indent="1"/>
    </xf>
    <xf numFmtId="0" fontId="23" fillId="2" borderId="13" xfId="0" applyFont="1" applyFill="1" applyBorder="1" applyAlignment="1" applyProtection="1">
      <alignment horizontal="center" vertical="center" shrinkToFit="1"/>
      <protection locked="0"/>
    </xf>
    <xf numFmtId="0" fontId="23" fillId="2" borderId="54" xfId="0" applyFont="1" applyFill="1" applyBorder="1" applyAlignment="1" applyProtection="1">
      <alignment horizontal="center" vertical="center" shrinkToFit="1"/>
      <protection locked="0"/>
    </xf>
    <xf numFmtId="0" fontId="23" fillId="2" borderId="14" xfId="0" applyFont="1" applyFill="1" applyBorder="1" applyAlignment="1" applyProtection="1">
      <alignment horizontal="center" vertical="center" shrinkToFit="1"/>
      <protection locked="0"/>
    </xf>
    <xf numFmtId="0" fontId="22" fillId="2" borderId="13" xfId="0" applyFont="1" applyFill="1" applyBorder="1" applyAlignment="1" applyProtection="1">
      <alignment horizontal="center" vertical="center" shrinkToFit="1"/>
      <protection locked="0"/>
    </xf>
    <xf numFmtId="0" fontId="22" fillId="2" borderId="54" xfId="0" applyFont="1" applyFill="1" applyBorder="1" applyAlignment="1" applyProtection="1">
      <alignment horizontal="center" vertical="center" shrinkToFit="1"/>
      <protection locked="0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3" fillId="2" borderId="40" xfId="0" applyFont="1" applyFill="1" applyBorder="1" applyAlignment="1" applyProtection="1">
      <alignment horizontal="center" vertical="center" shrinkToFit="1"/>
      <protection locked="0"/>
    </xf>
    <xf numFmtId="0" fontId="22" fillId="2" borderId="40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54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center" vertical="center" shrinkToFit="1"/>
      <protection locked="0"/>
    </xf>
    <xf numFmtId="0" fontId="8" fillId="6" borderId="37" xfId="0" applyFont="1" applyFill="1" applyBorder="1" applyAlignment="1" applyProtection="1">
      <alignment horizontal="center" vertical="center" shrinkToFit="1"/>
      <protection locked="0"/>
    </xf>
    <xf numFmtId="0" fontId="8" fillId="6" borderId="33" xfId="0" applyFont="1" applyFill="1" applyBorder="1" applyAlignment="1" applyProtection="1">
      <alignment horizontal="center" vertical="center" shrinkToFit="1"/>
      <protection locked="0"/>
    </xf>
    <xf numFmtId="0" fontId="8" fillId="6" borderId="3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7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3" xfId="0" applyFont="1" applyFill="1" applyBorder="1" applyAlignment="1" applyProtection="1">
      <alignment horizontal="center" vertical="center" shrinkToFit="1"/>
      <protection locked="0"/>
    </xf>
    <xf numFmtId="0" fontId="5" fillId="6" borderId="54" xfId="0" applyFont="1" applyFill="1" applyBorder="1" applyAlignment="1" applyProtection="1">
      <alignment horizontal="center" vertical="center" shrinkToFit="1"/>
      <protection locked="0"/>
    </xf>
    <xf numFmtId="0" fontId="5" fillId="6" borderId="40" xfId="0" applyFont="1" applyFill="1" applyBorder="1" applyAlignment="1" applyProtection="1">
      <alignment horizontal="center" vertical="center" shrinkToFit="1"/>
      <protection locked="0"/>
    </xf>
    <xf numFmtId="0" fontId="5" fillId="6" borderId="73" xfId="0" applyFont="1" applyFill="1" applyBorder="1" applyAlignment="1" applyProtection="1">
      <alignment horizontal="center" vertical="center" shrinkToFit="1"/>
      <protection locked="0"/>
    </xf>
    <xf numFmtId="0" fontId="5" fillId="6" borderId="25" xfId="0" applyFont="1" applyFill="1" applyBorder="1" applyAlignment="1" applyProtection="1">
      <alignment horizontal="center" vertical="center" shrinkToFit="1"/>
      <protection locked="0"/>
    </xf>
    <xf numFmtId="0" fontId="5" fillId="6" borderId="4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wrapText="1" shrinkToFit="1"/>
    </xf>
    <xf numFmtId="0" fontId="23" fillId="0" borderId="56" xfId="0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shrinkToFit="1"/>
      <protection locked="0"/>
    </xf>
    <xf numFmtId="0" fontId="4" fillId="7" borderId="54" xfId="0" applyFont="1" applyFill="1" applyBorder="1" applyAlignment="1" applyProtection="1">
      <alignment horizontal="center" vertical="center" shrinkToFit="1"/>
      <protection locked="0"/>
    </xf>
    <xf numFmtId="0" fontId="4" fillId="7" borderId="40" xfId="0" applyFont="1" applyFill="1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74" xfId="0" applyFont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</xf>
    <xf numFmtId="0" fontId="14" fillId="0" borderId="72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69" xfId="0" applyFont="1" applyFill="1" applyBorder="1" applyAlignment="1" applyProtection="1">
      <alignment horizontal="center" vertical="center" shrinkToFit="1"/>
      <protection locked="0"/>
    </xf>
    <xf numFmtId="5" fontId="12" fillId="6" borderId="61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53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6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3" xfId="0" applyFont="1" applyBorder="1" applyAlignment="1" applyProtection="1">
      <alignment horizontal="center" vertical="center"/>
    </xf>
    <xf numFmtId="0" fontId="23" fillId="2" borderId="72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Border="1" applyAlignment="1" applyProtection="1">
      <alignment horizontal="center" vertical="center" shrinkToFit="1"/>
      <protection locked="0"/>
    </xf>
    <xf numFmtId="0" fontId="23" fillId="2" borderId="66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54" xfId="0" applyFont="1" applyFill="1" applyBorder="1" applyAlignment="1" applyProtection="1">
      <alignment horizontal="center" vertical="center" shrinkToFit="1"/>
      <protection locked="0"/>
    </xf>
    <xf numFmtId="0" fontId="5" fillId="2" borderId="73" xfId="0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7" borderId="56" xfId="0" applyFont="1" applyFill="1" applyBorder="1" applyAlignment="1" applyProtection="1">
      <alignment horizontal="center"/>
      <protection locked="0"/>
    </xf>
    <xf numFmtId="0" fontId="4" fillId="7" borderId="54" xfId="0" applyFont="1" applyFill="1" applyBorder="1" applyAlignment="1" applyProtection="1">
      <alignment horizontal="center"/>
      <protection locked="0"/>
    </xf>
    <xf numFmtId="0" fontId="4" fillId="7" borderId="4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/>
      <protection locked="0"/>
    </xf>
    <xf numFmtId="0" fontId="8" fillId="0" borderId="90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71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49" fontId="4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4" fillId="7" borderId="58" xfId="0" applyFont="1" applyFill="1" applyBorder="1" applyAlignment="1" applyProtection="1">
      <alignment horizontal="left" vertical="center"/>
      <protection locked="0"/>
    </xf>
    <xf numFmtId="0" fontId="4" fillId="7" borderId="37" xfId="0" applyFont="1" applyFill="1" applyBorder="1" applyAlignment="1" applyProtection="1">
      <alignment horizontal="left" vertical="center"/>
      <protection locked="0"/>
    </xf>
    <xf numFmtId="0" fontId="4" fillId="7" borderId="39" xfId="0" applyFont="1" applyFill="1" applyBorder="1" applyAlignment="1" applyProtection="1">
      <alignment horizontal="left" vertical="center"/>
      <protection locked="0"/>
    </xf>
    <xf numFmtId="0" fontId="4" fillId="7" borderId="56" xfId="0" applyFont="1" applyFill="1" applyBorder="1" applyAlignment="1" applyProtection="1">
      <alignment horizontal="left" vertical="center"/>
      <protection locked="0"/>
    </xf>
    <xf numFmtId="0" fontId="4" fillId="7" borderId="54" xfId="0" applyFont="1" applyFill="1" applyBorder="1" applyAlignment="1" applyProtection="1">
      <alignment horizontal="left" vertical="center"/>
      <protection locked="0"/>
    </xf>
    <xf numFmtId="0" fontId="4" fillId="7" borderId="40" xfId="0" applyFont="1" applyFill="1" applyBorder="1" applyAlignment="1" applyProtection="1">
      <alignment horizontal="left" vertical="center"/>
      <protection locked="0"/>
    </xf>
    <xf numFmtId="0" fontId="4" fillId="7" borderId="57" xfId="0" applyFont="1" applyFill="1" applyBorder="1" applyAlignment="1" applyProtection="1">
      <alignment horizontal="center"/>
      <protection locked="0"/>
    </xf>
    <xf numFmtId="0" fontId="4" fillId="7" borderId="25" xfId="0" applyFont="1" applyFill="1" applyBorder="1" applyAlignment="1" applyProtection="1">
      <alignment horizontal="center"/>
      <protection locked="0"/>
    </xf>
    <xf numFmtId="0" fontId="4" fillId="7" borderId="41" xfId="0" applyFont="1" applyFill="1" applyBorder="1" applyAlignment="1" applyProtection="1">
      <alignment horizontal="center"/>
      <protection locked="0"/>
    </xf>
    <xf numFmtId="0" fontId="23" fillId="0" borderId="75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7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0" fillId="2" borderId="1" xfId="0" applyFont="1" applyFill="1" applyBorder="1" applyAlignment="1" applyProtection="1">
      <alignment horizontal="center" vertical="center" shrinkToFit="1"/>
      <protection locked="0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0" fillId="0" borderId="70" xfId="0" applyBorder="1" applyAlignment="1" applyProtection="1">
      <alignment horizontal="center"/>
      <protection locked="0"/>
    </xf>
    <xf numFmtId="0" fontId="5" fillId="6" borderId="8" xfId="0" applyFont="1" applyFill="1" applyBorder="1" applyAlignment="1" applyProtection="1">
      <alignment horizontal="center" vertical="center" shrinkToFit="1"/>
      <protection locked="0"/>
    </xf>
    <xf numFmtId="0" fontId="5" fillId="6" borderId="37" xfId="0" applyFont="1" applyFill="1" applyBorder="1" applyAlignment="1" applyProtection="1">
      <alignment horizontal="center" vertical="center" shrinkToFit="1"/>
      <protection locked="0"/>
    </xf>
    <xf numFmtId="0" fontId="5" fillId="6" borderId="39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17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54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54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64" xfId="1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79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23" fillId="0" borderId="54" xfId="0" applyNumberFormat="1" applyFont="1" applyBorder="1" applyAlignment="1" applyProtection="1">
      <alignment horizontal="center" vertical="center" wrapText="1"/>
      <protection hidden="1"/>
    </xf>
    <xf numFmtId="0" fontId="23" fillId="0" borderId="40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horizontal="center" vertical="center" shrinkToFit="1"/>
      <protection hidden="1"/>
    </xf>
    <xf numFmtId="0" fontId="33" fillId="0" borderId="53" xfId="0" applyNumberFormat="1" applyFont="1" applyBorder="1" applyAlignment="1" applyProtection="1">
      <alignment horizontal="left" vertical="center" wrapText="1" shrinkToFit="1"/>
      <protection hidden="1"/>
    </xf>
    <xf numFmtId="0" fontId="33" fillId="0" borderId="53" xfId="0" applyNumberFormat="1" applyFont="1" applyBorder="1" applyAlignment="1" applyProtection="1">
      <alignment horizontal="left" vertical="center" shrinkToFit="1"/>
      <protection hidden="1"/>
    </xf>
    <xf numFmtId="0" fontId="32" fillId="3" borderId="34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41" xfId="0" applyNumberFormat="1" applyFont="1" applyBorder="1" applyAlignment="1" applyProtection="1">
      <alignment horizontal="center" vertical="center" wrapText="1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3" fillId="0" borderId="60" xfId="0" applyNumberFormat="1" applyFont="1" applyBorder="1" applyAlignment="1" applyProtection="1">
      <alignment horizontal="center" vertical="center" wrapText="1"/>
      <protection hidden="1"/>
    </xf>
    <xf numFmtId="0" fontId="28" fillId="0" borderId="87" xfId="0" applyNumberFormat="1" applyFont="1" applyBorder="1" applyAlignment="1" applyProtection="1">
      <alignment horizontal="center" vertical="center" shrinkToFit="1"/>
      <protection hidden="1"/>
    </xf>
    <xf numFmtId="0" fontId="28" fillId="0" borderId="41" xfId="0" applyNumberFormat="1" applyFont="1" applyBorder="1" applyAlignment="1" applyProtection="1">
      <alignment horizontal="center" vertical="center" shrinkToFit="1"/>
      <protection hidden="1"/>
    </xf>
    <xf numFmtId="0" fontId="28" fillId="0" borderId="88" xfId="0" applyNumberFormat="1" applyFont="1" applyBorder="1" applyAlignment="1" applyProtection="1">
      <alignment horizontal="center" vertical="center" shrinkToFit="1"/>
      <protection hidden="1"/>
    </xf>
    <xf numFmtId="0" fontId="28" fillId="0" borderId="39" xfId="0" applyNumberFormat="1" applyFont="1" applyBorder="1" applyAlignment="1" applyProtection="1">
      <alignment horizontal="center" vertical="center" shrinkToFit="1"/>
      <protection hidden="1"/>
    </xf>
    <xf numFmtId="0" fontId="28" fillId="0" borderId="89" xfId="0" applyNumberFormat="1" applyFont="1" applyBorder="1" applyAlignment="1" applyProtection="1">
      <alignment horizontal="center" vertical="center" shrinkToFit="1"/>
      <protection hidden="1"/>
    </xf>
    <xf numFmtId="0" fontId="28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41" xfId="0" applyNumberFormat="1" applyFont="1" applyBorder="1" applyAlignment="1" applyProtection="1">
      <alignment horizontal="center" vertical="center" wrapText="1"/>
      <protection hidden="1"/>
    </xf>
    <xf numFmtId="0" fontId="19" fillId="0" borderId="54" xfId="0" applyNumberFormat="1" applyFont="1" applyBorder="1" applyAlignment="1" applyProtection="1">
      <alignment horizontal="center" vertical="center" wrapText="1"/>
      <protection hidden="1"/>
    </xf>
    <xf numFmtId="0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0" borderId="37" xfId="0" applyNumberFormat="1" applyFont="1" applyBorder="1" applyAlignment="1" applyProtection="1">
      <alignment horizontal="center" vertical="center" wrapText="1"/>
      <protection hidden="1"/>
    </xf>
    <xf numFmtId="0" fontId="19" fillId="0" borderId="39" xfId="0" applyNumberFormat="1" applyFont="1" applyBorder="1" applyAlignment="1" applyProtection="1">
      <alignment horizontal="center" vertical="center" wrapText="1"/>
      <protection hidden="1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6" fillId="0" borderId="9" xfId="0" applyNumberFormat="1" applyFont="1" applyBorder="1" applyAlignment="1" applyProtection="1">
      <alignment horizontal="center" vertical="center" shrinkToFit="1"/>
      <protection hidden="1"/>
    </xf>
    <xf numFmtId="0" fontId="26" fillId="0" borderId="53" xfId="0" applyNumberFormat="1" applyFont="1" applyBorder="1" applyAlignment="1" applyProtection="1">
      <alignment horizontal="center" vertical="center" shrinkToFit="1"/>
      <protection hidden="1"/>
    </xf>
    <xf numFmtId="0" fontId="26" fillId="0" borderId="75" xfId="0" applyNumberFormat="1" applyFont="1" applyBorder="1" applyAlignment="1" applyProtection="1">
      <alignment horizontal="center" vertical="center" shrinkToFit="1"/>
      <protection hidden="1"/>
    </xf>
    <xf numFmtId="0" fontId="26" fillId="0" borderId="33" xfId="0" applyNumberFormat="1" applyFont="1" applyBorder="1" applyAlignment="1" applyProtection="1">
      <alignment horizontal="center" vertical="center" shrinkToFit="1"/>
      <protection hidden="1"/>
    </xf>
    <xf numFmtId="0" fontId="26" fillId="0" borderId="85" xfId="0" applyNumberFormat="1" applyFont="1" applyBorder="1" applyAlignment="1" applyProtection="1">
      <alignment horizontal="center" vertical="center" shrinkToFit="1"/>
      <protection hidden="1"/>
    </xf>
    <xf numFmtId="0" fontId="26" fillId="0" borderId="62" xfId="0" applyNumberFormat="1" applyFont="1" applyBorder="1" applyAlignment="1" applyProtection="1">
      <alignment horizontal="center" vertical="center" shrinkToFit="1"/>
      <protection hidden="1"/>
    </xf>
    <xf numFmtId="0" fontId="26" fillId="0" borderId="86" xfId="0" applyNumberFormat="1" applyFont="1" applyBorder="1" applyAlignment="1" applyProtection="1">
      <alignment horizontal="center" vertical="center" shrinkToFit="1"/>
      <protection hidden="1"/>
    </xf>
    <xf numFmtId="0" fontId="26" fillId="0" borderId="60" xfId="0" applyNumberFormat="1" applyFont="1" applyBorder="1" applyAlignment="1" applyProtection="1">
      <alignment horizontal="center" vertical="center" shrinkToFit="1"/>
      <protection hidden="1"/>
    </xf>
    <xf numFmtId="0" fontId="28" fillId="0" borderId="73" xfId="0" applyNumberFormat="1" applyFont="1" applyBorder="1" applyAlignment="1" applyProtection="1">
      <alignment horizontal="center" vertical="center" shrinkToFi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30" fillId="0" borderId="73" xfId="0" applyNumberFormat="1" applyFont="1" applyBorder="1" applyAlignment="1" applyProtection="1">
      <alignment horizontal="left" vertical="top" wrapText="1"/>
      <protection hidden="1"/>
    </xf>
    <xf numFmtId="0" fontId="30" fillId="0" borderId="25" xfId="0" applyNumberFormat="1" applyFont="1" applyBorder="1" applyAlignment="1" applyProtection="1">
      <alignment horizontal="left" vertical="top" wrapText="1"/>
      <protection hidden="1"/>
    </xf>
    <xf numFmtId="0" fontId="30" fillId="0" borderId="41" xfId="0" applyNumberFormat="1" applyFont="1" applyBorder="1" applyAlignment="1" applyProtection="1">
      <alignment horizontal="left" vertical="top" wrapText="1"/>
      <protection hidden="1"/>
    </xf>
    <xf numFmtId="5" fontId="0" fillId="0" borderId="55" xfId="0" applyNumberFormat="1" applyBorder="1" applyAlignment="1">
      <alignment horizontal="center" vertical="center" shrinkToFit="1"/>
    </xf>
    <xf numFmtId="0" fontId="0" fillId="0" borderId="80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7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66" xfId="0" applyNumberFormat="1" applyBorder="1" applyAlignment="1">
      <alignment horizontal="center" vertical="center" wrapText="1"/>
    </xf>
    <xf numFmtId="0" fontId="0" fillId="0" borderId="75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7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3" xfId="0" applyNumberFormat="1" applyBorder="1" applyAlignment="1">
      <alignment horizontal="center" shrinkToFit="1"/>
    </xf>
    <xf numFmtId="0" fontId="0" fillId="0" borderId="54" xfId="0" applyNumberFormat="1" applyBorder="1" applyAlignment="1">
      <alignment horizontal="center" shrinkToFit="1"/>
    </xf>
    <xf numFmtId="0" fontId="0" fillId="0" borderId="15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5" fontId="0" fillId="0" borderId="55" xfId="0" applyNumberFormat="1" applyBorder="1" applyAlignment="1">
      <alignment horizontal="center" vertical="center" textRotation="255" shrinkToFit="1"/>
    </xf>
    <xf numFmtId="5" fontId="0" fillId="0" borderId="80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72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66" xfId="0" applyNumberFormat="1" applyBorder="1" applyAlignment="1">
      <alignment horizontal="center" wrapText="1"/>
    </xf>
    <xf numFmtId="0" fontId="0" fillId="0" borderId="75" xfId="0" applyNumberFormat="1" applyBorder="1" applyAlignment="1">
      <alignment horizontal="center" wrapText="1"/>
    </xf>
    <xf numFmtId="0" fontId="0" fillId="0" borderId="33" xfId="0" applyNumberFormat="1" applyBorder="1" applyAlignment="1">
      <alignment horizontal="center" wrapText="1"/>
    </xf>
    <xf numFmtId="0" fontId="0" fillId="0" borderId="70" xfId="0" applyNumberFormat="1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1">
    <dxf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FF99"/>
      <color rgb="FFCCFFFF"/>
      <color rgb="FFCCFFCC"/>
      <color rgb="FF99FFCC"/>
      <color rgb="FF66FFFF"/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ball_ishikawa@yahoo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82"/>
  <sheetViews>
    <sheetView tabSelected="1" view="pageBreakPreview" zoomScaleNormal="100" zoomScaleSheetLayoutView="100" workbookViewId="0">
      <selection activeCell="AL5" sqref="AL5"/>
    </sheetView>
  </sheetViews>
  <sheetFormatPr defaultRowHeight="13.5"/>
  <cols>
    <col min="1" max="35" width="2.625" style="138" customWidth="1"/>
    <col min="36" max="62" width="2.625" style="181" customWidth="1"/>
    <col min="63" max="63" width="2.625" style="134" customWidth="1"/>
    <col min="64" max="64" width="3.5" style="134" hidden="1" customWidth="1"/>
    <col min="65" max="65" width="9" style="134" hidden="1" customWidth="1"/>
    <col min="66" max="66" width="3.375" style="134" hidden="1" customWidth="1"/>
    <col min="67" max="67" width="6.875" style="134" hidden="1" customWidth="1"/>
    <col min="68" max="68" width="9" style="134" hidden="1" customWidth="1"/>
    <col min="69" max="71" width="9" style="134" customWidth="1"/>
    <col min="72" max="84" width="9" style="138" customWidth="1"/>
    <col min="85" max="16384" width="9" style="138"/>
  </cols>
  <sheetData>
    <row r="1" spans="1:81" ht="20.100000000000001" customHeight="1">
      <c r="A1" s="228" t="s">
        <v>206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L1" s="136">
        <v>1</v>
      </c>
      <c r="BM1" s="135" t="s">
        <v>188</v>
      </c>
      <c r="BN1" s="136" t="s">
        <v>25</v>
      </c>
      <c r="BO1" s="182">
        <v>15000</v>
      </c>
      <c r="BP1" s="134" t="s">
        <v>94</v>
      </c>
    </row>
    <row r="2" spans="1:81" ht="20.100000000000001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L2" s="136">
        <v>2</v>
      </c>
      <c r="BM2" s="135" t="s">
        <v>189</v>
      </c>
      <c r="BN2" s="136" t="s">
        <v>26</v>
      </c>
      <c r="BO2" s="182">
        <v>20000</v>
      </c>
      <c r="BP2" s="134" t="s">
        <v>95</v>
      </c>
    </row>
    <row r="3" spans="1:81" ht="15.95" customHeight="1">
      <c r="A3" s="254"/>
      <c r="B3" s="254"/>
      <c r="C3" s="255" t="s">
        <v>43</v>
      </c>
      <c r="D3" s="256"/>
      <c r="E3" s="256"/>
      <c r="F3" s="256"/>
      <c r="G3" s="256"/>
      <c r="H3" s="256"/>
      <c r="I3" s="256"/>
      <c r="J3" s="256"/>
      <c r="K3" s="256"/>
      <c r="L3" s="256"/>
      <c r="M3" s="139"/>
      <c r="N3" s="193" t="s">
        <v>194</v>
      </c>
      <c r="O3" s="193"/>
      <c r="P3" s="193"/>
      <c r="Q3" s="193"/>
      <c r="R3" s="199" t="s">
        <v>200</v>
      </c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L3" s="136">
        <v>3</v>
      </c>
      <c r="BM3" s="136"/>
      <c r="BN3" s="136"/>
      <c r="BO3" s="136"/>
      <c r="BR3" s="141" t="str">
        <f>MID(E14,1,3)</f>
        <v/>
      </c>
      <c r="BS3" s="141" t="str">
        <f>MID(E14,5,4)</f>
        <v/>
      </c>
      <c r="BT3" s="142" t="str">
        <f>IF(BR3="","",VALUE(BR3))</f>
        <v/>
      </c>
      <c r="BU3" s="143"/>
      <c r="BV3" s="143"/>
      <c r="BW3" s="132"/>
      <c r="BX3" s="144"/>
      <c r="BY3" s="144"/>
      <c r="BZ3" s="144"/>
      <c r="CA3" s="144"/>
      <c r="CB3" s="144"/>
      <c r="CC3" s="144"/>
    </row>
    <row r="4" spans="1:81" ht="15.95" customHeight="1">
      <c r="A4" s="253"/>
      <c r="B4" s="253"/>
      <c r="C4" s="255" t="s">
        <v>44</v>
      </c>
      <c r="D4" s="256"/>
      <c r="E4" s="256"/>
      <c r="F4" s="256"/>
      <c r="G4" s="256"/>
      <c r="H4" s="256"/>
      <c r="I4" s="256"/>
      <c r="J4" s="256"/>
      <c r="K4" s="256"/>
      <c r="L4" s="256"/>
      <c r="M4" s="139"/>
      <c r="N4" s="193" t="s">
        <v>195</v>
      </c>
      <c r="O4" s="193"/>
      <c r="P4" s="193"/>
      <c r="Q4" s="193"/>
      <c r="R4" s="194" t="s">
        <v>208</v>
      </c>
      <c r="S4" s="195"/>
      <c r="T4" s="195"/>
      <c r="U4" s="195"/>
      <c r="V4" s="195"/>
      <c r="W4" s="195"/>
      <c r="X4" s="195"/>
      <c r="Y4" s="195"/>
      <c r="Z4" s="198" t="s">
        <v>205</v>
      </c>
      <c r="AA4" s="198"/>
      <c r="AB4" s="196" t="s">
        <v>209</v>
      </c>
      <c r="AC4" s="196"/>
      <c r="AD4" s="196"/>
      <c r="AE4" s="196"/>
      <c r="AF4" s="196"/>
      <c r="AG4" s="196"/>
      <c r="AH4" s="196"/>
      <c r="AI4" s="197"/>
      <c r="AJ4" s="183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45"/>
      <c r="BL4" s="136">
        <v>4</v>
      </c>
      <c r="BM4" s="146"/>
      <c r="BN4" s="147"/>
      <c r="BO4" s="147"/>
      <c r="BP4" s="145"/>
      <c r="BQ4" s="145"/>
      <c r="BR4" s="145"/>
      <c r="BS4" s="145"/>
      <c r="BU4" s="148"/>
      <c r="BV4" s="148"/>
      <c r="BW4" s="148"/>
      <c r="BX4" s="148"/>
      <c r="BY4" s="148"/>
      <c r="BZ4" s="148"/>
      <c r="CA4" s="148"/>
      <c r="CB4" s="148"/>
      <c r="CC4" s="148"/>
    </row>
    <row r="5" spans="1:81" ht="15.95" customHeight="1">
      <c r="A5" s="149"/>
      <c r="B5" s="149"/>
      <c r="C5" s="149"/>
      <c r="D5" s="149"/>
      <c r="E5" s="150"/>
      <c r="F5" s="150"/>
      <c r="G5" s="150"/>
      <c r="H5" s="150"/>
      <c r="I5" s="151"/>
      <c r="J5" s="152"/>
      <c r="K5" s="152"/>
      <c r="L5" s="152"/>
      <c r="M5" s="152"/>
      <c r="N5" s="152"/>
      <c r="O5" s="152"/>
      <c r="Q5" s="130"/>
      <c r="R5" s="130"/>
      <c r="S5" s="130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45"/>
      <c r="BL5" s="136">
        <v>5</v>
      </c>
      <c r="BM5" s="153"/>
      <c r="BN5" s="136"/>
      <c r="BO5" s="136"/>
      <c r="BQ5" s="145"/>
      <c r="BR5" s="145"/>
      <c r="BS5" s="145"/>
    </row>
    <row r="6" spans="1:81" ht="15.95" customHeight="1" thickBot="1">
      <c r="A6" s="154"/>
      <c r="B6" s="154"/>
      <c r="C6" s="154"/>
      <c r="D6" s="154"/>
      <c r="E6" s="154"/>
      <c r="F6" s="155"/>
      <c r="G6" s="155"/>
      <c r="H6" s="155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7"/>
      <c r="V6" s="157"/>
      <c r="W6" s="158"/>
      <c r="X6" s="159"/>
      <c r="Y6" s="191" t="s">
        <v>210</v>
      </c>
      <c r="Z6" s="191"/>
      <c r="AA6" s="191"/>
      <c r="AB6" s="191"/>
      <c r="AC6" s="192"/>
      <c r="AD6" s="189"/>
      <c r="AE6" s="190"/>
      <c r="AF6" s="160" t="s">
        <v>199</v>
      </c>
      <c r="AG6" s="189"/>
      <c r="AH6" s="190"/>
      <c r="AI6" s="161" t="s">
        <v>24</v>
      </c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L6" s="136">
        <v>6</v>
      </c>
      <c r="BM6" s="136"/>
      <c r="BN6" s="136"/>
      <c r="BO6" s="136"/>
    </row>
    <row r="7" spans="1:81" ht="24" customHeight="1">
      <c r="A7" s="248" t="s">
        <v>45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50"/>
      <c r="P7" s="214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6"/>
      <c r="AH7" s="216"/>
      <c r="AI7" s="217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L7" s="136">
        <v>7</v>
      </c>
      <c r="BM7" s="136"/>
      <c r="BN7" s="136"/>
      <c r="BO7" s="136"/>
    </row>
    <row r="8" spans="1:81" s="164" customFormat="1" ht="12" customHeight="1">
      <c r="A8" s="229" t="s">
        <v>40</v>
      </c>
      <c r="B8" s="230"/>
      <c r="C8" s="230"/>
      <c r="D8" s="231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L8" s="136">
        <v>8</v>
      </c>
      <c r="BM8" s="165"/>
      <c r="BN8" s="165"/>
      <c r="BO8" s="165"/>
    </row>
    <row r="9" spans="1:81" ht="24" customHeight="1">
      <c r="A9" s="235" t="s">
        <v>1</v>
      </c>
      <c r="B9" s="236"/>
      <c r="C9" s="236"/>
      <c r="D9" s="23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8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L9" s="136">
        <v>9</v>
      </c>
      <c r="BM9" s="136"/>
      <c r="BN9" s="136"/>
      <c r="BO9" s="136"/>
    </row>
    <row r="10" spans="1:81" s="164" customFormat="1" ht="12" customHeight="1">
      <c r="A10" s="229" t="s">
        <v>77</v>
      </c>
      <c r="B10" s="230"/>
      <c r="C10" s="230"/>
      <c r="D10" s="231"/>
      <c r="E10" s="200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2"/>
      <c r="T10" s="252" t="s">
        <v>98</v>
      </c>
      <c r="U10" s="252"/>
      <c r="V10" s="252"/>
      <c r="W10" s="252"/>
      <c r="X10" s="252"/>
      <c r="Y10" s="252"/>
      <c r="Z10" s="252"/>
      <c r="AA10" s="252"/>
      <c r="AB10" s="252"/>
      <c r="AC10" s="200"/>
      <c r="AD10" s="201"/>
      <c r="AE10" s="201"/>
      <c r="AF10" s="201"/>
      <c r="AG10" s="201"/>
      <c r="AH10" s="201"/>
      <c r="AI10" s="20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L10" s="136">
        <v>10</v>
      </c>
      <c r="BM10" s="165"/>
      <c r="BN10" s="165"/>
      <c r="BO10" s="165"/>
    </row>
    <row r="11" spans="1:81" ht="24" customHeight="1">
      <c r="A11" s="235" t="s">
        <v>2</v>
      </c>
      <c r="B11" s="236"/>
      <c r="C11" s="236"/>
      <c r="D11" s="237"/>
      <c r="E11" s="203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5"/>
      <c r="T11" s="251" t="s">
        <v>99</v>
      </c>
      <c r="U11" s="251"/>
      <c r="V11" s="251"/>
      <c r="W11" s="251"/>
      <c r="X11" s="251"/>
      <c r="Y11" s="251"/>
      <c r="Z11" s="251"/>
      <c r="AA11" s="251"/>
      <c r="AB11" s="251"/>
      <c r="AC11" s="203"/>
      <c r="AD11" s="204"/>
      <c r="AE11" s="204"/>
      <c r="AF11" s="204"/>
      <c r="AG11" s="204"/>
      <c r="AH11" s="204"/>
      <c r="AI11" s="207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L11" s="136">
        <v>11</v>
      </c>
      <c r="BM11" s="136"/>
      <c r="BN11" s="136"/>
      <c r="BO11" s="136"/>
    </row>
    <row r="12" spans="1:81" s="164" customFormat="1" ht="12" customHeight="1">
      <c r="A12" s="229" t="s">
        <v>19</v>
      </c>
      <c r="B12" s="230"/>
      <c r="C12" s="230"/>
      <c r="D12" s="231"/>
      <c r="E12" s="200"/>
      <c r="F12" s="201"/>
      <c r="G12" s="201"/>
      <c r="H12" s="201"/>
      <c r="I12" s="201"/>
      <c r="J12" s="201"/>
      <c r="K12" s="201"/>
      <c r="L12" s="202"/>
      <c r="M12" s="211" t="s">
        <v>19</v>
      </c>
      <c r="N12" s="212"/>
      <c r="O12" s="212"/>
      <c r="P12" s="213"/>
      <c r="Q12" s="200"/>
      <c r="R12" s="201"/>
      <c r="S12" s="201"/>
      <c r="T12" s="201"/>
      <c r="U12" s="201"/>
      <c r="V12" s="201"/>
      <c r="W12" s="202"/>
      <c r="X12" s="211" t="s">
        <v>19</v>
      </c>
      <c r="Y12" s="212"/>
      <c r="Z12" s="212"/>
      <c r="AA12" s="212"/>
      <c r="AB12" s="213"/>
      <c r="AC12" s="200"/>
      <c r="AD12" s="201"/>
      <c r="AE12" s="201"/>
      <c r="AF12" s="201"/>
      <c r="AG12" s="201"/>
      <c r="AH12" s="201"/>
      <c r="AI12" s="20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L12" s="136">
        <v>12</v>
      </c>
      <c r="BM12" s="165"/>
      <c r="BN12" s="165"/>
      <c r="BO12" s="165"/>
    </row>
    <row r="13" spans="1:81" ht="24" customHeight="1">
      <c r="A13" s="238" t="s">
        <v>100</v>
      </c>
      <c r="B13" s="239"/>
      <c r="C13" s="239"/>
      <c r="D13" s="240"/>
      <c r="E13" s="203"/>
      <c r="F13" s="204"/>
      <c r="G13" s="204"/>
      <c r="H13" s="204"/>
      <c r="I13" s="204"/>
      <c r="J13" s="204"/>
      <c r="K13" s="204"/>
      <c r="L13" s="205"/>
      <c r="M13" s="208" t="s">
        <v>93</v>
      </c>
      <c r="N13" s="209"/>
      <c r="O13" s="209"/>
      <c r="P13" s="210"/>
      <c r="Q13" s="203"/>
      <c r="R13" s="204"/>
      <c r="S13" s="204"/>
      <c r="T13" s="204"/>
      <c r="U13" s="204"/>
      <c r="V13" s="204"/>
      <c r="W13" s="205"/>
      <c r="X13" s="208" t="s">
        <v>190</v>
      </c>
      <c r="Y13" s="209"/>
      <c r="Z13" s="209"/>
      <c r="AA13" s="209"/>
      <c r="AB13" s="247"/>
      <c r="AC13" s="203"/>
      <c r="AD13" s="204"/>
      <c r="AE13" s="204"/>
      <c r="AF13" s="204"/>
      <c r="AG13" s="204"/>
      <c r="AH13" s="204"/>
      <c r="AI13" s="207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L13" s="136">
        <v>13</v>
      </c>
      <c r="BM13" s="136"/>
      <c r="BN13" s="136"/>
      <c r="BO13" s="136"/>
    </row>
    <row r="14" spans="1:81" ht="24" customHeight="1">
      <c r="A14" s="235" t="s">
        <v>192</v>
      </c>
      <c r="B14" s="236"/>
      <c r="C14" s="236"/>
      <c r="D14" s="237"/>
      <c r="E14" s="335"/>
      <c r="F14" s="336"/>
      <c r="G14" s="336"/>
      <c r="H14" s="336"/>
      <c r="I14" s="337"/>
      <c r="J14" s="338" t="s">
        <v>3</v>
      </c>
      <c r="K14" s="339"/>
      <c r="L14" s="340"/>
      <c r="M14" s="241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3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L14" s="136">
        <v>14</v>
      </c>
      <c r="BM14" s="136"/>
      <c r="BN14" s="136"/>
      <c r="BO14" s="136"/>
    </row>
    <row r="15" spans="1:81" ht="24" customHeight="1" thickBot="1">
      <c r="A15" s="232" t="s">
        <v>4</v>
      </c>
      <c r="B15" s="233"/>
      <c r="C15" s="233"/>
      <c r="D15" s="234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244" t="s">
        <v>193</v>
      </c>
      <c r="V15" s="245"/>
      <c r="W15" s="246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9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L15" s="136">
        <v>15</v>
      </c>
      <c r="BM15" s="136"/>
      <c r="BN15" s="136"/>
      <c r="BO15" s="136"/>
    </row>
    <row r="16" spans="1:81" ht="15.95" customHeight="1" thickBot="1">
      <c r="A16" s="303" t="s">
        <v>191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4"/>
      <c r="AC16" s="304"/>
      <c r="AD16" s="304"/>
      <c r="AE16" s="304"/>
      <c r="AF16" s="304"/>
      <c r="AG16" s="304"/>
      <c r="AH16" s="304"/>
      <c r="AI16" s="304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L16" s="136">
        <v>16</v>
      </c>
      <c r="BM16" s="136"/>
      <c r="BN16" s="136"/>
      <c r="BO16" s="136"/>
    </row>
    <row r="17" spans="1:67" ht="12" customHeight="1">
      <c r="A17" s="314" t="s">
        <v>9</v>
      </c>
      <c r="B17" s="304"/>
      <c r="C17" s="304"/>
      <c r="D17" s="315"/>
      <c r="E17" s="318" t="s">
        <v>48</v>
      </c>
      <c r="F17" s="319"/>
      <c r="G17" s="319"/>
      <c r="H17" s="319"/>
      <c r="I17" s="319"/>
      <c r="J17" s="306" t="s">
        <v>42</v>
      </c>
      <c r="K17" s="304"/>
      <c r="L17" s="304"/>
      <c r="M17" s="304"/>
      <c r="N17" s="304"/>
      <c r="O17" s="304"/>
      <c r="P17" s="304"/>
      <c r="Q17" s="304"/>
      <c r="R17" s="304"/>
      <c r="S17" s="304"/>
      <c r="T17" s="315"/>
      <c r="U17" s="306" t="s">
        <v>10</v>
      </c>
      <c r="V17" s="304"/>
      <c r="W17" s="304"/>
      <c r="X17" s="315"/>
      <c r="Y17" s="306" t="s">
        <v>11</v>
      </c>
      <c r="Z17" s="304"/>
      <c r="AA17" s="307"/>
      <c r="AB17" s="331" t="s">
        <v>185</v>
      </c>
      <c r="AC17" s="319"/>
      <c r="AD17" s="319"/>
      <c r="AE17" s="319"/>
      <c r="AF17" s="319"/>
      <c r="AG17" s="319"/>
      <c r="AH17" s="319"/>
      <c r="AI17" s="332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34"/>
      <c r="BL17" s="136">
        <v>17</v>
      </c>
      <c r="BM17" s="136"/>
      <c r="BN17" s="136"/>
      <c r="BO17" s="136"/>
    </row>
    <row r="18" spans="1:67" ht="30" customHeight="1" thickBot="1">
      <c r="A18" s="316"/>
      <c r="B18" s="309"/>
      <c r="C18" s="309"/>
      <c r="D18" s="317"/>
      <c r="E18" s="320"/>
      <c r="F18" s="321"/>
      <c r="G18" s="321"/>
      <c r="H18" s="321"/>
      <c r="I18" s="321"/>
      <c r="J18" s="305" t="s">
        <v>37</v>
      </c>
      <c r="K18" s="233"/>
      <c r="L18" s="233"/>
      <c r="M18" s="233"/>
      <c r="N18" s="233"/>
      <c r="O18" s="233"/>
      <c r="P18" s="233"/>
      <c r="Q18" s="233"/>
      <c r="R18" s="233"/>
      <c r="S18" s="233"/>
      <c r="T18" s="234"/>
      <c r="U18" s="308"/>
      <c r="V18" s="309"/>
      <c r="W18" s="309"/>
      <c r="X18" s="317"/>
      <c r="Y18" s="308"/>
      <c r="Z18" s="309"/>
      <c r="AA18" s="310"/>
      <c r="AB18" s="333"/>
      <c r="AC18" s="321"/>
      <c r="AD18" s="321"/>
      <c r="AE18" s="321"/>
      <c r="AF18" s="321"/>
      <c r="AG18" s="321"/>
      <c r="AH18" s="321"/>
      <c r="AI18" s="334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34"/>
      <c r="BL18" s="136">
        <v>18</v>
      </c>
      <c r="BM18" s="136"/>
      <c r="BN18" s="136"/>
      <c r="BO18" s="136"/>
    </row>
    <row r="19" spans="1:67" ht="12" customHeight="1">
      <c r="A19" s="311" t="s">
        <v>41</v>
      </c>
      <c r="B19" s="312"/>
      <c r="C19" s="312"/>
      <c r="D19" s="313"/>
      <c r="E19" s="301" t="s">
        <v>207</v>
      </c>
      <c r="F19" s="302"/>
      <c r="G19" s="302"/>
      <c r="H19" s="302"/>
      <c r="I19" s="302"/>
      <c r="J19" s="266"/>
      <c r="K19" s="267"/>
      <c r="L19" s="267"/>
      <c r="M19" s="267"/>
      <c r="N19" s="267"/>
      <c r="O19" s="267"/>
      <c r="P19" s="267"/>
      <c r="Q19" s="267"/>
      <c r="R19" s="267"/>
      <c r="S19" s="267"/>
      <c r="T19" s="268"/>
      <c r="U19" s="290"/>
      <c r="V19" s="291"/>
      <c r="W19" s="291"/>
      <c r="X19" s="324" t="s">
        <v>13</v>
      </c>
      <c r="Y19" s="325"/>
      <c r="Z19" s="326"/>
      <c r="AA19" s="327"/>
      <c r="AB19" s="292" t="s">
        <v>196</v>
      </c>
      <c r="AC19" s="293"/>
      <c r="AD19" s="293"/>
      <c r="AE19" s="293"/>
      <c r="AF19" s="293"/>
      <c r="AG19" s="293"/>
      <c r="AH19" s="293"/>
      <c r="AI19" s="294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34"/>
      <c r="BL19" s="136">
        <v>19</v>
      </c>
      <c r="BM19" s="136"/>
      <c r="BN19" s="136"/>
      <c r="BO19" s="136"/>
    </row>
    <row r="20" spans="1:67" ht="24" customHeight="1">
      <c r="A20" s="285"/>
      <c r="B20" s="286"/>
      <c r="C20" s="286"/>
      <c r="D20" s="287"/>
      <c r="E20" s="262"/>
      <c r="F20" s="263"/>
      <c r="G20" s="263"/>
      <c r="H20" s="263"/>
      <c r="I20" s="263"/>
      <c r="J20" s="184"/>
      <c r="K20" s="185"/>
      <c r="L20" s="185"/>
      <c r="M20" s="185"/>
      <c r="N20" s="185"/>
      <c r="O20" s="185"/>
      <c r="P20" s="185"/>
      <c r="Q20" s="185"/>
      <c r="R20" s="185"/>
      <c r="S20" s="185"/>
      <c r="T20" s="186"/>
      <c r="U20" s="269"/>
      <c r="V20" s="270"/>
      <c r="W20" s="270"/>
      <c r="X20" s="273"/>
      <c r="Y20" s="222"/>
      <c r="Z20" s="223"/>
      <c r="AA20" s="224"/>
      <c r="AB20" s="295"/>
      <c r="AC20" s="296"/>
      <c r="AD20" s="296"/>
      <c r="AE20" s="296"/>
      <c r="AF20" s="296"/>
      <c r="AG20" s="296"/>
      <c r="AH20" s="296"/>
      <c r="AI20" s="297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34"/>
      <c r="BL20" s="136">
        <v>20</v>
      </c>
      <c r="BM20" s="136"/>
      <c r="BN20" s="136"/>
      <c r="BO20" s="136"/>
    </row>
    <row r="21" spans="1:67" ht="12" customHeight="1">
      <c r="A21" s="279" t="s">
        <v>22</v>
      </c>
      <c r="B21" s="280"/>
      <c r="C21" s="280"/>
      <c r="D21" s="281"/>
      <c r="E21" s="265" t="str">
        <f>E19</f>
        <v>2019-</v>
      </c>
      <c r="F21" s="230"/>
      <c r="G21" s="230"/>
      <c r="H21" s="230"/>
      <c r="I21" s="230"/>
      <c r="J21" s="266"/>
      <c r="K21" s="267"/>
      <c r="L21" s="267"/>
      <c r="M21" s="267"/>
      <c r="N21" s="267"/>
      <c r="O21" s="267"/>
      <c r="P21" s="267"/>
      <c r="Q21" s="267"/>
      <c r="R21" s="267"/>
      <c r="S21" s="267"/>
      <c r="T21" s="268"/>
      <c r="U21" s="269"/>
      <c r="V21" s="270"/>
      <c r="W21" s="270"/>
      <c r="X21" s="273" t="s">
        <v>13</v>
      </c>
      <c r="Y21" s="222"/>
      <c r="Z21" s="223"/>
      <c r="AA21" s="224"/>
      <c r="AB21" s="274"/>
      <c r="AC21" s="275"/>
      <c r="AD21" s="275"/>
      <c r="AE21" s="275"/>
      <c r="AF21" s="275"/>
      <c r="AG21" s="275"/>
      <c r="AH21" s="275"/>
      <c r="AI21" s="276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34"/>
      <c r="BL21" s="136">
        <v>21</v>
      </c>
      <c r="BM21" s="136"/>
      <c r="BN21" s="136"/>
      <c r="BO21" s="136"/>
    </row>
    <row r="22" spans="1:67" ht="24" customHeight="1">
      <c r="A22" s="285"/>
      <c r="B22" s="286"/>
      <c r="C22" s="286"/>
      <c r="D22" s="287"/>
      <c r="E22" s="262"/>
      <c r="F22" s="263"/>
      <c r="G22" s="263"/>
      <c r="H22" s="263"/>
      <c r="I22" s="264"/>
      <c r="J22" s="184"/>
      <c r="K22" s="185"/>
      <c r="L22" s="185"/>
      <c r="M22" s="185"/>
      <c r="N22" s="185"/>
      <c r="O22" s="185"/>
      <c r="P22" s="185"/>
      <c r="Q22" s="185"/>
      <c r="R22" s="185"/>
      <c r="S22" s="185"/>
      <c r="T22" s="186"/>
      <c r="U22" s="269"/>
      <c r="V22" s="270"/>
      <c r="W22" s="270"/>
      <c r="X22" s="273"/>
      <c r="Y22" s="222"/>
      <c r="Z22" s="223"/>
      <c r="AA22" s="224"/>
      <c r="AB22" s="274"/>
      <c r="AC22" s="275"/>
      <c r="AD22" s="275"/>
      <c r="AE22" s="275"/>
      <c r="AF22" s="275"/>
      <c r="AG22" s="275"/>
      <c r="AH22" s="275"/>
      <c r="AI22" s="276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34"/>
      <c r="BL22" s="136">
        <v>22</v>
      </c>
      <c r="BM22" s="136"/>
      <c r="BN22" s="136"/>
      <c r="BO22" s="136"/>
    </row>
    <row r="23" spans="1:67" ht="12" customHeight="1">
      <c r="A23" s="279" t="s">
        <v>5</v>
      </c>
      <c r="B23" s="280"/>
      <c r="C23" s="280"/>
      <c r="D23" s="281"/>
      <c r="E23" s="265" t="str">
        <f>E19</f>
        <v>2019-</v>
      </c>
      <c r="F23" s="230"/>
      <c r="G23" s="230"/>
      <c r="H23" s="230"/>
      <c r="I23" s="230"/>
      <c r="J23" s="266"/>
      <c r="K23" s="267"/>
      <c r="L23" s="267"/>
      <c r="M23" s="267"/>
      <c r="N23" s="267"/>
      <c r="O23" s="267"/>
      <c r="P23" s="267"/>
      <c r="Q23" s="267"/>
      <c r="R23" s="267"/>
      <c r="S23" s="267"/>
      <c r="T23" s="268"/>
      <c r="U23" s="269"/>
      <c r="V23" s="270"/>
      <c r="W23" s="270"/>
      <c r="X23" s="273" t="s">
        <v>13</v>
      </c>
      <c r="Y23" s="222"/>
      <c r="Z23" s="223"/>
      <c r="AA23" s="224"/>
      <c r="AB23" s="274"/>
      <c r="AC23" s="275"/>
      <c r="AD23" s="275"/>
      <c r="AE23" s="275"/>
      <c r="AF23" s="275"/>
      <c r="AG23" s="275"/>
      <c r="AH23" s="275"/>
      <c r="AI23" s="276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34"/>
      <c r="BL23" s="136">
        <v>23</v>
      </c>
      <c r="BM23" s="136"/>
      <c r="BN23" s="136"/>
      <c r="BO23" s="136"/>
    </row>
    <row r="24" spans="1:67" ht="24" customHeight="1">
      <c r="A24" s="285"/>
      <c r="B24" s="286"/>
      <c r="C24" s="286"/>
      <c r="D24" s="287"/>
      <c r="E24" s="262"/>
      <c r="F24" s="263"/>
      <c r="G24" s="263"/>
      <c r="H24" s="263"/>
      <c r="I24" s="264"/>
      <c r="J24" s="184"/>
      <c r="K24" s="185"/>
      <c r="L24" s="185"/>
      <c r="M24" s="185"/>
      <c r="N24" s="185"/>
      <c r="O24" s="185"/>
      <c r="P24" s="185"/>
      <c r="Q24" s="185"/>
      <c r="R24" s="185"/>
      <c r="S24" s="185"/>
      <c r="T24" s="186"/>
      <c r="U24" s="269"/>
      <c r="V24" s="270"/>
      <c r="W24" s="270"/>
      <c r="X24" s="273"/>
      <c r="Y24" s="222"/>
      <c r="Z24" s="223"/>
      <c r="AA24" s="224"/>
      <c r="AB24" s="274"/>
      <c r="AC24" s="275"/>
      <c r="AD24" s="275"/>
      <c r="AE24" s="275"/>
      <c r="AF24" s="275"/>
      <c r="AG24" s="275"/>
      <c r="AH24" s="275"/>
      <c r="AI24" s="276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34"/>
      <c r="BL24" s="136">
        <v>24</v>
      </c>
      <c r="BM24" s="136"/>
      <c r="BN24" s="136"/>
      <c r="BO24" s="136"/>
    </row>
    <row r="25" spans="1:67" ht="12" customHeight="1">
      <c r="A25" s="279" t="s">
        <v>6</v>
      </c>
      <c r="B25" s="280"/>
      <c r="C25" s="280"/>
      <c r="D25" s="281"/>
      <c r="E25" s="265" t="str">
        <f>E19</f>
        <v>2019-</v>
      </c>
      <c r="F25" s="230"/>
      <c r="G25" s="230"/>
      <c r="H25" s="230"/>
      <c r="I25" s="230"/>
      <c r="J25" s="266"/>
      <c r="K25" s="267"/>
      <c r="L25" s="267"/>
      <c r="M25" s="267"/>
      <c r="N25" s="267"/>
      <c r="O25" s="267"/>
      <c r="P25" s="267"/>
      <c r="Q25" s="267"/>
      <c r="R25" s="267"/>
      <c r="S25" s="267"/>
      <c r="T25" s="268"/>
      <c r="U25" s="269"/>
      <c r="V25" s="270"/>
      <c r="W25" s="270"/>
      <c r="X25" s="273" t="s">
        <v>13</v>
      </c>
      <c r="Y25" s="222"/>
      <c r="Z25" s="223"/>
      <c r="AA25" s="224"/>
      <c r="AB25" s="274"/>
      <c r="AC25" s="275"/>
      <c r="AD25" s="275"/>
      <c r="AE25" s="275"/>
      <c r="AF25" s="275"/>
      <c r="AG25" s="275"/>
      <c r="AH25" s="275"/>
      <c r="AI25" s="276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34"/>
      <c r="BL25" s="136">
        <v>25</v>
      </c>
      <c r="BM25" s="136"/>
      <c r="BN25" s="136"/>
      <c r="BO25" s="136"/>
    </row>
    <row r="26" spans="1:67" ht="24" customHeight="1">
      <c r="A26" s="285"/>
      <c r="B26" s="286"/>
      <c r="C26" s="286"/>
      <c r="D26" s="287"/>
      <c r="E26" s="262"/>
      <c r="F26" s="263"/>
      <c r="G26" s="263"/>
      <c r="H26" s="263"/>
      <c r="I26" s="264"/>
      <c r="J26" s="184"/>
      <c r="K26" s="185"/>
      <c r="L26" s="185"/>
      <c r="M26" s="185"/>
      <c r="N26" s="185"/>
      <c r="O26" s="185"/>
      <c r="P26" s="185"/>
      <c r="Q26" s="185"/>
      <c r="R26" s="185"/>
      <c r="S26" s="185"/>
      <c r="T26" s="186"/>
      <c r="U26" s="269"/>
      <c r="V26" s="270"/>
      <c r="W26" s="270"/>
      <c r="X26" s="273"/>
      <c r="Y26" s="222"/>
      <c r="Z26" s="223"/>
      <c r="AA26" s="224"/>
      <c r="AB26" s="274"/>
      <c r="AC26" s="275"/>
      <c r="AD26" s="275"/>
      <c r="AE26" s="275"/>
      <c r="AF26" s="275"/>
      <c r="AG26" s="275"/>
      <c r="AH26" s="275"/>
      <c r="AI26" s="276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34"/>
      <c r="BL26" s="136">
        <v>26</v>
      </c>
      <c r="BM26" s="136"/>
      <c r="BN26" s="136"/>
      <c r="BO26" s="136"/>
    </row>
    <row r="27" spans="1:67" ht="12" customHeight="1">
      <c r="A27" s="279" t="s">
        <v>7</v>
      </c>
      <c r="B27" s="280"/>
      <c r="C27" s="280"/>
      <c r="D27" s="281"/>
      <c r="E27" s="265" t="str">
        <f>E19</f>
        <v>2019-</v>
      </c>
      <c r="F27" s="230"/>
      <c r="G27" s="230"/>
      <c r="H27" s="230"/>
      <c r="I27" s="230"/>
      <c r="J27" s="266"/>
      <c r="K27" s="267"/>
      <c r="L27" s="267"/>
      <c r="M27" s="267"/>
      <c r="N27" s="267"/>
      <c r="O27" s="267"/>
      <c r="P27" s="267"/>
      <c r="Q27" s="267"/>
      <c r="R27" s="267"/>
      <c r="S27" s="267"/>
      <c r="T27" s="268"/>
      <c r="U27" s="269"/>
      <c r="V27" s="270"/>
      <c r="W27" s="270"/>
      <c r="X27" s="273" t="s">
        <v>13</v>
      </c>
      <c r="Y27" s="222"/>
      <c r="Z27" s="223"/>
      <c r="AA27" s="224"/>
      <c r="AB27" s="274"/>
      <c r="AC27" s="275"/>
      <c r="AD27" s="275"/>
      <c r="AE27" s="275"/>
      <c r="AF27" s="275"/>
      <c r="AG27" s="275"/>
      <c r="AH27" s="275"/>
      <c r="AI27" s="276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34"/>
      <c r="BL27" s="136">
        <v>27</v>
      </c>
      <c r="BM27" s="136"/>
      <c r="BN27" s="136"/>
      <c r="BO27" s="136"/>
    </row>
    <row r="28" spans="1:67" ht="24" customHeight="1">
      <c r="A28" s="285"/>
      <c r="B28" s="286"/>
      <c r="C28" s="286"/>
      <c r="D28" s="287"/>
      <c r="E28" s="262"/>
      <c r="F28" s="263"/>
      <c r="G28" s="263"/>
      <c r="H28" s="263"/>
      <c r="I28" s="263"/>
      <c r="J28" s="184"/>
      <c r="K28" s="185"/>
      <c r="L28" s="185"/>
      <c r="M28" s="185"/>
      <c r="N28" s="185"/>
      <c r="O28" s="185"/>
      <c r="P28" s="185"/>
      <c r="Q28" s="185"/>
      <c r="R28" s="185"/>
      <c r="S28" s="185"/>
      <c r="T28" s="186"/>
      <c r="U28" s="269"/>
      <c r="V28" s="270"/>
      <c r="W28" s="270"/>
      <c r="X28" s="273"/>
      <c r="Y28" s="222"/>
      <c r="Z28" s="223"/>
      <c r="AA28" s="224"/>
      <c r="AB28" s="274"/>
      <c r="AC28" s="275"/>
      <c r="AD28" s="275"/>
      <c r="AE28" s="275"/>
      <c r="AF28" s="275"/>
      <c r="AG28" s="275"/>
      <c r="AH28" s="275"/>
      <c r="AI28" s="276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34"/>
      <c r="BL28" s="136">
        <v>28</v>
      </c>
      <c r="BM28" s="136"/>
      <c r="BN28" s="136"/>
      <c r="BO28" s="136"/>
    </row>
    <row r="29" spans="1:67" ht="12" customHeight="1">
      <c r="A29" s="279" t="s">
        <v>8</v>
      </c>
      <c r="B29" s="280"/>
      <c r="C29" s="280"/>
      <c r="D29" s="281"/>
      <c r="E29" s="265" t="str">
        <f>E27</f>
        <v>2019-</v>
      </c>
      <c r="F29" s="230"/>
      <c r="G29" s="230"/>
      <c r="H29" s="230"/>
      <c r="I29" s="230"/>
      <c r="J29" s="266"/>
      <c r="K29" s="267"/>
      <c r="L29" s="267"/>
      <c r="M29" s="267"/>
      <c r="N29" s="267"/>
      <c r="O29" s="267"/>
      <c r="P29" s="267"/>
      <c r="Q29" s="267"/>
      <c r="R29" s="267"/>
      <c r="S29" s="267"/>
      <c r="T29" s="268"/>
      <c r="U29" s="269"/>
      <c r="V29" s="270"/>
      <c r="W29" s="270"/>
      <c r="X29" s="273" t="s">
        <v>13</v>
      </c>
      <c r="Y29" s="222"/>
      <c r="Z29" s="223"/>
      <c r="AA29" s="224"/>
      <c r="AB29" s="274"/>
      <c r="AC29" s="275"/>
      <c r="AD29" s="275"/>
      <c r="AE29" s="275"/>
      <c r="AF29" s="275"/>
      <c r="AG29" s="275"/>
      <c r="AH29" s="275"/>
      <c r="AI29" s="276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34"/>
      <c r="BL29" s="136">
        <v>29</v>
      </c>
      <c r="BM29" s="136"/>
      <c r="BN29" s="136"/>
      <c r="BO29" s="136"/>
    </row>
    <row r="30" spans="1:67" ht="24" customHeight="1">
      <c r="A30" s="285"/>
      <c r="B30" s="286"/>
      <c r="C30" s="286"/>
      <c r="D30" s="287"/>
      <c r="E30" s="262"/>
      <c r="F30" s="263"/>
      <c r="G30" s="263"/>
      <c r="H30" s="263"/>
      <c r="I30" s="264"/>
      <c r="J30" s="184"/>
      <c r="K30" s="185"/>
      <c r="L30" s="185"/>
      <c r="M30" s="185"/>
      <c r="N30" s="185"/>
      <c r="O30" s="185"/>
      <c r="P30" s="185"/>
      <c r="Q30" s="185"/>
      <c r="R30" s="185"/>
      <c r="S30" s="185"/>
      <c r="T30" s="186"/>
      <c r="U30" s="269"/>
      <c r="V30" s="270"/>
      <c r="W30" s="270"/>
      <c r="X30" s="273"/>
      <c r="Y30" s="222"/>
      <c r="Z30" s="223"/>
      <c r="AA30" s="224"/>
      <c r="AB30" s="274"/>
      <c r="AC30" s="275"/>
      <c r="AD30" s="275"/>
      <c r="AE30" s="275"/>
      <c r="AF30" s="275"/>
      <c r="AG30" s="275"/>
      <c r="AH30" s="275"/>
      <c r="AI30" s="276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34"/>
      <c r="BL30" s="136">
        <v>30</v>
      </c>
      <c r="BM30" s="136"/>
      <c r="BN30" s="136"/>
      <c r="BO30" s="136"/>
    </row>
    <row r="31" spans="1:67" ht="12" customHeight="1">
      <c r="A31" s="279" t="s">
        <v>20</v>
      </c>
      <c r="B31" s="280"/>
      <c r="C31" s="280"/>
      <c r="D31" s="281"/>
      <c r="E31" s="265" t="str">
        <f>E27</f>
        <v>2019-</v>
      </c>
      <c r="F31" s="230"/>
      <c r="G31" s="230"/>
      <c r="H31" s="230"/>
      <c r="I31" s="230"/>
      <c r="J31" s="266"/>
      <c r="K31" s="267"/>
      <c r="L31" s="267"/>
      <c r="M31" s="267"/>
      <c r="N31" s="267"/>
      <c r="O31" s="267"/>
      <c r="P31" s="267"/>
      <c r="Q31" s="267"/>
      <c r="R31" s="267"/>
      <c r="S31" s="267"/>
      <c r="T31" s="268"/>
      <c r="U31" s="269"/>
      <c r="V31" s="270"/>
      <c r="W31" s="270"/>
      <c r="X31" s="273" t="s">
        <v>13</v>
      </c>
      <c r="Y31" s="222"/>
      <c r="Z31" s="223"/>
      <c r="AA31" s="224"/>
      <c r="AB31" s="274"/>
      <c r="AC31" s="275"/>
      <c r="AD31" s="275"/>
      <c r="AE31" s="275"/>
      <c r="AF31" s="275"/>
      <c r="AG31" s="275"/>
      <c r="AH31" s="275"/>
      <c r="AI31" s="276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34"/>
      <c r="BL31" s="136">
        <v>31</v>
      </c>
      <c r="BM31" s="136"/>
      <c r="BN31" s="136"/>
      <c r="BO31" s="136"/>
    </row>
    <row r="32" spans="1:67" ht="24" customHeight="1">
      <c r="A32" s="285"/>
      <c r="B32" s="286"/>
      <c r="C32" s="286"/>
      <c r="D32" s="287"/>
      <c r="E32" s="262"/>
      <c r="F32" s="263"/>
      <c r="G32" s="263"/>
      <c r="H32" s="263"/>
      <c r="I32" s="264"/>
      <c r="J32" s="184"/>
      <c r="K32" s="185"/>
      <c r="L32" s="185"/>
      <c r="M32" s="185"/>
      <c r="N32" s="185"/>
      <c r="O32" s="185"/>
      <c r="P32" s="185"/>
      <c r="Q32" s="185"/>
      <c r="R32" s="185"/>
      <c r="S32" s="185"/>
      <c r="T32" s="186"/>
      <c r="U32" s="269"/>
      <c r="V32" s="270"/>
      <c r="W32" s="270"/>
      <c r="X32" s="273"/>
      <c r="Y32" s="222"/>
      <c r="Z32" s="223"/>
      <c r="AA32" s="224"/>
      <c r="AB32" s="274"/>
      <c r="AC32" s="275"/>
      <c r="AD32" s="275"/>
      <c r="AE32" s="275"/>
      <c r="AF32" s="275"/>
      <c r="AG32" s="275"/>
      <c r="AH32" s="275"/>
      <c r="AI32" s="276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34"/>
      <c r="BL32" s="136"/>
      <c r="BM32" s="136"/>
      <c r="BN32" s="136"/>
      <c r="BO32" s="136"/>
    </row>
    <row r="33" spans="1:71" ht="12" customHeight="1">
      <c r="A33" s="279" t="s">
        <v>23</v>
      </c>
      <c r="B33" s="280"/>
      <c r="C33" s="280"/>
      <c r="D33" s="281"/>
      <c r="E33" s="265" t="str">
        <f>E27</f>
        <v>2019-</v>
      </c>
      <c r="F33" s="230"/>
      <c r="G33" s="230"/>
      <c r="H33" s="230"/>
      <c r="I33" s="230"/>
      <c r="J33" s="266"/>
      <c r="K33" s="267"/>
      <c r="L33" s="267"/>
      <c r="M33" s="267"/>
      <c r="N33" s="267"/>
      <c r="O33" s="267"/>
      <c r="P33" s="267"/>
      <c r="Q33" s="267"/>
      <c r="R33" s="267"/>
      <c r="S33" s="267"/>
      <c r="T33" s="268"/>
      <c r="U33" s="269"/>
      <c r="V33" s="270"/>
      <c r="W33" s="270"/>
      <c r="X33" s="273" t="s">
        <v>13</v>
      </c>
      <c r="Y33" s="222"/>
      <c r="Z33" s="223"/>
      <c r="AA33" s="224"/>
      <c r="AB33" s="274"/>
      <c r="AC33" s="275"/>
      <c r="AD33" s="275"/>
      <c r="AE33" s="275"/>
      <c r="AF33" s="275"/>
      <c r="AG33" s="275"/>
      <c r="AH33" s="275"/>
      <c r="AI33" s="276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34"/>
      <c r="BL33" s="136"/>
      <c r="BM33" s="136"/>
      <c r="BN33" s="136"/>
      <c r="BO33" s="136"/>
    </row>
    <row r="34" spans="1:71" ht="24" customHeight="1">
      <c r="A34" s="285"/>
      <c r="B34" s="286"/>
      <c r="C34" s="286"/>
      <c r="D34" s="287"/>
      <c r="E34" s="262"/>
      <c r="F34" s="263"/>
      <c r="G34" s="263"/>
      <c r="H34" s="263"/>
      <c r="I34" s="264"/>
      <c r="J34" s="184"/>
      <c r="K34" s="185"/>
      <c r="L34" s="185"/>
      <c r="M34" s="185"/>
      <c r="N34" s="185"/>
      <c r="O34" s="185"/>
      <c r="P34" s="185"/>
      <c r="Q34" s="185"/>
      <c r="R34" s="185"/>
      <c r="S34" s="185"/>
      <c r="T34" s="186"/>
      <c r="U34" s="269"/>
      <c r="V34" s="270"/>
      <c r="W34" s="270"/>
      <c r="X34" s="273"/>
      <c r="Y34" s="222"/>
      <c r="Z34" s="223"/>
      <c r="AA34" s="224"/>
      <c r="AB34" s="274"/>
      <c r="AC34" s="275"/>
      <c r="AD34" s="275"/>
      <c r="AE34" s="275"/>
      <c r="AF34" s="275"/>
      <c r="AG34" s="275"/>
      <c r="AH34" s="275"/>
      <c r="AI34" s="276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34"/>
      <c r="BL34" s="136"/>
      <c r="BM34" s="136"/>
      <c r="BN34" s="136"/>
      <c r="BO34" s="136"/>
    </row>
    <row r="35" spans="1:71" ht="12" customHeight="1">
      <c r="A35" s="279" t="s">
        <v>201</v>
      </c>
      <c r="B35" s="280"/>
      <c r="C35" s="280"/>
      <c r="D35" s="281"/>
      <c r="E35" s="265" t="str">
        <f>E27</f>
        <v>2019-</v>
      </c>
      <c r="F35" s="230"/>
      <c r="G35" s="230"/>
      <c r="H35" s="230"/>
      <c r="I35" s="230"/>
      <c r="J35" s="266"/>
      <c r="K35" s="267"/>
      <c r="L35" s="267"/>
      <c r="M35" s="267"/>
      <c r="N35" s="267"/>
      <c r="O35" s="267"/>
      <c r="P35" s="267"/>
      <c r="Q35" s="267"/>
      <c r="R35" s="267"/>
      <c r="S35" s="267"/>
      <c r="T35" s="268"/>
      <c r="U35" s="269"/>
      <c r="V35" s="270"/>
      <c r="W35" s="270"/>
      <c r="X35" s="273" t="s">
        <v>13</v>
      </c>
      <c r="Y35" s="222"/>
      <c r="Z35" s="223"/>
      <c r="AA35" s="224"/>
      <c r="AB35" s="274"/>
      <c r="AC35" s="275"/>
      <c r="AD35" s="275"/>
      <c r="AE35" s="275"/>
      <c r="AF35" s="275"/>
      <c r="AG35" s="275"/>
      <c r="AH35" s="275"/>
      <c r="AI35" s="276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34"/>
      <c r="BL35" s="136"/>
      <c r="BM35" s="136"/>
      <c r="BN35" s="136"/>
      <c r="BO35" s="136"/>
    </row>
    <row r="36" spans="1:71" ht="24" customHeight="1">
      <c r="A36" s="285"/>
      <c r="B36" s="286"/>
      <c r="C36" s="286"/>
      <c r="D36" s="287"/>
      <c r="E36" s="262"/>
      <c r="F36" s="263"/>
      <c r="G36" s="263"/>
      <c r="H36" s="263"/>
      <c r="I36" s="263"/>
      <c r="J36" s="184"/>
      <c r="K36" s="185"/>
      <c r="L36" s="185"/>
      <c r="M36" s="185"/>
      <c r="N36" s="185"/>
      <c r="O36" s="185"/>
      <c r="P36" s="185"/>
      <c r="Q36" s="185"/>
      <c r="R36" s="185"/>
      <c r="S36" s="185"/>
      <c r="T36" s="186"/>
      <c r="U36" s="269"/>
      <c r="V36" s="270"/>
      <c r="W36" s="270"/>
      <c r="X36" s="273"/>
      <c r="Y36" s="222"/>
      <c r="Z36" s="223"/>
      <c r="AA36" s="224"/>
      <c r="AB36" s="274"/>
      <c r="AC36" s="275"/>
      <c r="AD36" s="275"/>
      <c r="AE36" s="275"/>
      <c r="AF36" s="275"/>
      <c r="AG36" s="275"/>
      <c r="AH36" s="275"/>
      <c r="AI36" s="276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34"/>
      <c r="BL36" s="136"/>
      <c r="BM36" s="136"/>
      <c r="BN36" s="136"/>
      <c r="BO36" s="136"/>
    </row>
    <row r="37" spans="1:71" ht="12" customHeight="1">
      <c r="A37" s="279" t="s">
        <v>202</v>
      </c>
      <c r="B37" s="280"/>
      <c r="C37" s="280"/>
      <c r="D37" s="281"/>
      <c r="E37" s="265" t="str">
        <f>E19</f>
        <v>2019-</v>
      </c>
      <c r="F37" s="230"/>
      <c r="G37" s="230"/>
      <c r="H37" s="230"/>
      <c r="I37" s="230"/>
      <c r="J37" s="266"/>
      <c r="K37" s="267"/>
      <c r="L37" s="267"/>
      <c r="M37" s="267"/>
      <c r="N37" s="267"/>
      <c r="O37" s="267"/>
      <c r="P37" s="267"/>
      <c r="Q37" s="267"/>
      <c r="R37" s="267"/>
      <c r="S37" s="267"/>
      <c r="T37" s="268"/>
      <c r="U37" s="269"/>
      <c r="V37" s="270"/>
      <c r="W37" s="270"/>
      <c r="X37" s="273" t="s">
        <v>13</v>
      </c>
      <c r="Y37" s="222"/>
      <c r="Z37" s="223"/>
      <c r="AA37" s="224"/>
      <c r="AB37" s="274"/>
      <c r="AC37" s="275"/>
      <c r="AD37" s="275"/>
      <c r="AE37" s="275"/>
      <c r="AF37" s="275"/>
      <c r="AG37" s="275"/>
      <c r="AH37" s="275"/>
      <c r="AI37" s="276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34"/>
      <c r="BL37" s="136"/>
      <c r="BM37" s="136"/>
      <c r="BN37" s="136"/>
      <c r="BO37" s="136"/>
    </row>
    <row r="38" spans="1:71" ht="24" customHeight="1">
      <c r="A38" s="285"/>
      <c r="B38" s="286"/>
      <c r="C38" s="286"/>
      <c r="D38" s="287"/>
      <c r="E38" s="262"/>
      <c r="F38" s="263"/>
      <c r="G38" s="263"/>
      <c r="H38" s="263"/>
      <c r="I38" s="263"/>
      <c r="J38" s="184"/>
      <c r="K38" s="185"/>
      <c r="L38" s="185"/>
      <c r="M38" s="185"/>
      <c r="N38" s="185"/>
      <c r="O38" s="185"/>
      <c r="P38" s="185"/>
      <c r="Q38" s="185"/>
      <c r="R38" s="185"/>
      <c r="S38" s="185"/>
      <c r="T38" s="186"/>
      <c r="U38" s="269"/>
      <c r="V38" s="270"/>
      <c r="W38" s="270"/>
      <c r="X38" s="273"/>
      <c r="Y38" s="222"/>
      <c r="Z38" s="223"/>
      <c r="AA38" s="224"/>
      <c r="AB38" s="274"/>
      <c r="AC38" s="275"/>
      <c r="AD38" s="275"/>
      <c r="AE38" s="275"/>
      <c r="AF38" s="275"/>
      <c r="AG38" s="275"/>
      <c r="AH38" s="275"/>
      <c r="AI38" s="276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34"/>
      <c r="BL38" s="136"/>
      <c r="BM38" s="136"/>
      <c r="BN38" s="136"/>
      <c r="BO38" s="136"/>
    </row>
    <row r="39" spans="1:71" ht="12" customHeight="1">
      <c r="A39" s="279" t="s">
        <v>203</v>
      </c>
      <c r="B39" s="280"/>
      <c r="C39" s="280"/>
      <c r="D39" s="281"/>
      <c r="E39" s="265" t="str">
        <f>E19</f>
        <v>2019-</v>
      </c>
      <c r="F39" s="230"/>
      <c r="G39" s="230"/>
      <c r="H39" s="230"/>
      <c r="I39" s="230"/>
      <c r="J39" s="266"/>
      <c r="K39" s="267"/>
      <c r="L39" s="267"/>
      <c r="M39" s="267"/>
      <c r="N39" s="267"/>
      <c r="O39" s="267"/>
      <c r="P39" s="267"/>
      <c r="Q39" s="267"/>
      <c r="R39" s="267"/>
      <c r="S39" s="267"/>
      <c r="T39" s="268"/>
      <c r="U39" s="269"/>
      <c r="V39" s="270"/>
      <c r="W39" s="270"/>
      <c r="X39" s="273" t="s">
        <v>13</v>
      </c>
      <c r="Y39" s="222"/>
      <c r="Z39" s="223"/>
      <c r="AA39" s="224"/>
      <c r="AB39" s="274"/>
      <c r="AC39" s="275"/>
      <c r="AD39" s="275"/>
      <c r="AE39" s="275"/>
      <c r="AF39" s="275"/>
      <c r="AG39" s="275"/>
      <c r="AH39" s="275"/>
      <c r="AI39" s="276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34"/>
      <c r="BL39" s="136"/>
      <c r="BM39" s="136"/>
      <c r="BN39" s="136"/>
      <c r="BO39" s="136"/>
    </row>
    <row r="40" spans="1:71" ht="24" customHeight="1">
      <c r="A40" s="285"/>
      <c r="B40" s="286"/>
      <c r="C40" s="286"/>
      <c r="D40" s="287"/>
      <c r="E40" s="262"/>
      <c r="F40" s="263"/>
      <c r="G40" s="263"/>
      <c r="H40" s="263"/>
      <c r="I40" s="263"/>
      <c r="J40" s="184"/>
      <c r="K40" s="185"/>
      <c r="L40" s="185"/>
      <c r="M40" s="185"/>
      <c r="N40" s="185"/>
      <c r="O40" s="185"/>
      <c r="P40" s="185"/>
      <c r="Q40" s="185"/>
      <c r="R40" s="185"/>
      <c r="S40" s="185"/>
      <c r="T40" s="186"/>
      <c r="U40" s="269"/>
      <c r="V40" s="270"/>
      <c r="W40" s="270"/>
      <c r="X40" s="273"/>
      <c r="Y40" s="222"/>
      <c r="Z40" s="223"/>
      <c r="AA40" s="224"/>
      <c r="AB40" s="274"/>
      <c r="AC40" s="275"/>
      <c r="AD40" s="275"/>
      <c r="AE40" s="275"/>
      <c r="AF40" s="275"/>
      <c r="AG40" s="275"/>
      <c r="AH40" s="275"/>
      <c r="AI40" s="276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34"/>
      <c r="BL40" s="136"/>
      <c r="BM40" s="136"/>
      <c r="BN40" s="136"/>
      <c r="BO40" s="136"/>
    </row>
    <row r="41" spans="1:71" ht="12" customHeight="1">
      <c r="A41" s="279" t="s">
        <v>204</v>
      </c>
      <c r="B41" s="280"/>
      <c r="C41" s="280"/>
      <c r="D41" s="281"/>
      <c r="E41" s="265" t="str">
        <f>E19</f>
        <v>2019-</v>
      </c>
      <c r="F41" s="230"/>
      <c r="G41" s="230"/>
      <c r="H41" s="230"/>
      <c r="I41" s="230"/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2"/>
      <c r="U41" s="269"/>
      <c r="V41" s="270"/>
      <c r="W41" s="270"/>
      <c r="X41" s="273" t="s">
        <v>13</v>
      </c>
      <c r="Y41" s="222"/>
      <c r="Z41" s="223"/>
      <c r="AA41" s="224"/>
      <c r="AB41" s="274"/>
      <c r="AC41" s="275"/>
      <c r="AD41" s="275"/>
      <c r="AE41" s="275"/>
      <c r="AF41" s="275"/>
      <c r="AG41" s="275"/>
      <c r="AH41" s="275"/>
      <c r="AI41" s="276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34"/>
      <c r="BL41" s="136"/>
      <c r="BM41" s="136"/>
      <c r="BN41" s="136"/>
      <c r="BO41" s="136"/>
    </row>
    <row r="42" spans="1:71" ht="24" customHeight="1" thickBot="1">
      <c r="A42" s="282"/>
      <c r="B42" s="283"/>
      <c r="C42" s="283"/>
      <c r="D42" s="284"/>
      <c r="E42" s="288"/>
      <c r="F42" s="289"/>
      <c r="G42" s="289"/>
      <c r="H42" s="289"/>
      <c r="I42" s="289"/>
      <c r="J42" s="219"/>
      <c r="K42" s="220"/>
      <c r="L42" s="220"/>
      <c r="M42" s="220"/>
      <c r="N42" s="220"/>
      <c r="O42" s="220"/>
      <c r="P42" s="220"/>
      <c r="Q42" s="220"/>
      <c r="R42" s="220"/>
      <c r="S42" s="220"/>
      <c r="T42" s="221"/>
      <c r="U42" s="271"/>
      <c r="V42" s="272"/>
      <c r="W42" s="272"/>
      <c r="X42" s="278"/>
      <c r="Y42" s="225"/>
      <c r="Z42" s="226"/>
      <c r="AA42" s="227"/>
      <c r="AB42" s="298"/>
      <c r="AC42" s="299"/>
      <c r="AD42" s="299"/>
      <c r="AE42" s="299"/>
      <c r="AF42" s="299"/>
      <c r="AG42" s="299"/>
      <c r="AH42" s="299"/>
      <c r="AI42" s="300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34"/>
      <c r="BL42" s="136"/>
      <c r="BM42" s="136"/>
      <c r="BN42" s="136"/>
      <c r="BO42" s="136"/>
    </row>
    <row r="43" spans="1:71" ht="15.95" customHeight="1" thickBot="1">
      <c r="A43" s="169"/>
      <c r="B43" s="169"/>
      <c r="C43" s="169"/>
      <c r="D43" s="169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1"/>
      <c r="Z43" s="171"/>
      <c r="AA43" s="172"/>
      <c r="AB43" s="172"/>
      <c r="AC43" s="218" t="s">
        <v>12</v>
      </c>
      <c r="AD43" s="218"/>
      <c r="AE43" s="218"/>
      <c r="AF43" s="218"/>
      <c r="AG43" s="218"/>
      <c r="AH43" s="218"/>
      <c r="AI43" s="218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L43" s="147"/>
      <c r="BM43" s="136"/>
      <c r="BN43" s="136"/>
      <c r="BO43" s="136"/>
    </row>
    <row r="44" spans="1:71" ht="24" customHeight="1" thickBot="1">
      <c r="A44" s="174"/>
      <c r="B44" s="174"/>
      <c r="C44" s="174"/>
      <c r="D44" s="174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2"/>
      <c r="AB44" s="172"/>
      <c r="AC44" s="259"/>
      <c r="AD44" s="260"/>
      <c r="AE44" s="260"/>
      <c r="AF44" s="260"/>
      <c r="AG44" s="260"/>
      <c r="AH44" s="260"/>
      <c r="AI44" s="261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L44" s="136"/>
      <c r="BM44" s="136"/>
      <c r="BN44" s="136"/>
      <c r="BO44" s="136"/>
    </row>
    <row r="45" spans="1:71" ht="12" customHeight="1" thickBot="1">
      <c r="E45" s="177"/>
      <c r="F45" s="177"/>
      <c r="G45" s="177"/>
      <c r="H45" s="177"/>
      <c r="AA45" s="142"/>
      <c r="AB45" s="142"/>
      <c r="AC45" s="178"/>
      <c r="AD45" s="178"/>
      <c r="AE45" s="178"/>
      <c r="AF45" s="178"/>
      <c r="AG45" s="178"/>
      <c r="AH45" s="178"/>
      <c r="AI45" s="178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L45" s="136"/>
      <c r="BM45" s="136"/>
      <c r="BN45" s="136"/>
      <c r="BO45" s="136"/>
      <c r="BP45" s="136"/>
    </row>
    <row r="46" spans="1:71" s="137" customFormat="1" ht="15.95" customHeight="1" thickBot="1">
      <c r="A46" s="179" t="s">
        <v>198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87" t="s">
        <v>94</v>
      </c>
      <c r="AI46" s="188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36"/>
      <c r="BL46" s="136"/>
      <c r="BM46" s="134"/>
      <c r="BN46" s="134"/>
      <c r="BO46" s="134"/>
      <c r="BP46" s="134"/>
      <c r="BQ46" s="136"/>
      <c r="BR46" s="136"/>
      <c r="BS46" s="136"/>
    </row>
    <row r="47" spans="1:71" ht="15.95" customHeight="1">
      <c r="A47" s="172" t="s">
        <v>197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BL47" s="165"/>
    </row>
    <row r="48" spans="1:71" ht="15" customHeight="1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BL48" s="136"/>
    </row>
    <row r="49" spans="1:64" ht="15" customHeight="1">
      <c r="A49" s="277"/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BL49" s="165"/>
    </row>
    <row r="50" spans="1:64" ht="15" customHeight="1"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L50" s="136"/>
    </row>
    <row r="51" spans="1:64" ht="15" customHeight="1">
      <c r="BL51" s="165"/>
    </row>
    <row r="52" spans="1:64" ht="15" customHeight="1">
      <c r="BL52" s="136"/>
    </row>
    <row r="53" spans="1:64" ht="15" customHeight="1">
      <c r="BL53" s="136"/>
    </row>
    <row r="54" spans="1:64">
      <c r="BL54" s="136"/>
    </row>
    <row r="55" spans="1:64">
      <c r="BL55" s="136"/>
    </row>
    <row r="56" spans="1:64">
      <c r="BL56" s="136"/>
    </row>
    <row r="57" spans="1:64">
      <c r="BL57" s="136"/>
    </row>
    <row r="58" spans="1:64">
      <c r="BL58" s="136"/>
    </row>
    <row r="59" spans="1:64">
      <c r="BL59" s="136"/>
    </row>
    <row r="60" spans="1:64">
      <c r="BL60" s="136"/>
    </row>
    <row r="61" spans="1:64">
      <c r="BL61" s="136"/>
    </row>
    <row r="62" spans="1:64">
      <c r="BL62" s="136"/>
    </row>
    <row r="63" spans="1:64">
      <c r="BL63" s="136"/>
    </row>
    <row r="64" spans="1:64">
      <c r="BL64" s="136"/>
    </row>
    <row r="65" spans="64:64">
      <c r="BL65" s="136"/>
    </row>
    <row r="66" spans="64:64">
      <c r="BL66" s="136"/>
    </row>
    <row r="67" spans="64:64">
      <c r="BL67" s="136"/>
    </row>
    <row r="68" spans="64:64">
      <c r="BL68" s="136"/>
    </row>
    <row r="69" spans="64:64">
      <c r="BL69" s="136"/>
    </row>
    <row r="70" spans="64:64">
      <c r="BL70" s="136"/>
    </row>
    <row r="71" spans="64:64">
      <c r="BL71" s="136"/>
    </row>
    <row r="72" spans="64:64">
      <c r="BL72" s="136"/>
    </row>
    <row r="73" spans="64:64">
      <c r="BL73" s="136"/>
    </row>
    <row r="74" spans="64:64">
      <c r="BL74" s="136"/>
    </row>
    <row r="75" spans="64:64">
      <c r="BL75" s="136"/>
    </row>
    <row r="76" spans="64:64">
      <c r="BL76" s="136"/>
    </row>
    <row r="77" spans="64:64">
      <c r="BL77" s="136"/>
    </row>
    <row r="78" spans="64:64">
      <c r="BL78" s="136"/>
    </row>
    <row r="79" spans="64:64">
      <c r="BL79" s="136"/>
    </row>
    <row r="80" spans="64:64">
      <c r="BL80" s="136"/>
    </row>
    <row r="81" spans="64:64">
      <c r="BL81" s="136"/>
    </row>
    <row r="82" spans="64:64">
      <c r="BL82" s="136"/>
    </row>
  </sheetData>
  <sheetProtection algorithmName="SHA-512" hashValue="Sk8AwPXggh8/TfewCIIVavW0BUm3xNNShLi6Jqa3ai92AuDFM4WIojnL5XojmdZNb2Q6/z9Yub3UBSLcccFNow==" saltValue="4cTqf7w2El2vh2HlbNzS3A==" spinCount="100000" sheet="1" objects="1" scenarios="1"/>
  <mergeCells count="168">
    <mergeCell ref="E36:I36"/>
    <mergeCell ref="Y6:AC6"/>
    <mergeCell ref="U35:W36"/>
    <mergeCell ref="E8:AI8"/>
    <mergeCell ref="X19:X20"/>
    <mergeCell ref="Y19:AA20"/>
    <mergeCell ref="X15:AI15"/>
    <mergeCell ref="Y27:AA28"/>
    <mergeCell ref="Y37:AA38"/>
    <mergeCell ref="Y23:AA24"/>
    <mergeCell ref="Y25:AA26"/>
    <mergeCell ref="X23:X24"/>
    <mergeCell ref="X25:X26"/>
    <mergeCell ref="E25:I25"/>
    <mergeCell ref="J25:T25"/>
    <mergeCell ref="U17:X18"/>
    <mergeCell ref="E15:T15"/>
    <mergeCell ref="J17:T17"/>
    <mergeCell ref="AB17:AI18"/>
    <mergeCell ref="E14:I14"/>
    <mergeCell ref="J14:L14"/>
    <mergeCell ref="E13:L13"/>
    <mergeCell ref="E12:L12"/>
    <mergeCell ref="X35:X36"/>
    <mergeCell ref="Y35:AA36"/>
    <mergeCell ref="AB35:AI36"/>
    <mergeCell ref="Y33:AA34"/>
    <mergeCell ref="E41:I41"/>
    <mergeCell ref="A16:AI16"/>
    <mergeCell ref="E22:I22"/>
    <mergeCell ref="J20:T20"/>
    <mergeCell ref="J19:T19"/>
    <mergeCell ref="J18:T18"/>
    <mergeCell ref="Y17:AA18"/>
    <mergeCell ref="Y21:AA22"/>
    <mergeCell ref="J22:T22"/>
    <mergeCell ref="J21:T21"/>
    <mergeCell ref="X21:X22"/>
    <mergeCell ref="X27:X28"/>
    <mergeCell ref="A21:D22"/>
    <mergeCell ref="A19:D20"/>
    <mergeCell ref="A17:D18"/>
    <mergeCell ref="E17:I18"/>
    <mergeCell ref="A33:D34"/>
    <mergeCell ref="AB33:AI34"/>
    <mergeCell ref="E34:I34"/>
    <mergeCell ref="J34:T34"/>
    <mergeCell ref="A35:D36"/>
    <mergeCell ref="E35:I35"/>
    <mergeCell ref="J35:T35"/>
    <mergeCell ref="E32:I32"/>
    <mergeCell ref="E42:I42"/>
    <mergeCell ref="U19:W20"/>
    <mergeCell ref="U21:W22"/>
    <mergeCell ref="U23:W24"/>
    <mergeCell ref="U25:W26"/>
    <mergeCell ref="AB25:AI26"/>
    <mergeCell ref="AB23:AI24"/>
    <mergeCell ref="AB21:AI22"/>
    <mergeCell ref="AB19:AI20"/>
    <mergeCell ref="AB41:AI42"/>
    <mergeCell ref="AB39:AI40"/>
    <mergeCell ref="AB37:AI38"/>
    <mergeCell ref="AB27:AI28"/>
    <mergeCell ref="E19:I19"/>
    <mergeCell ref="E20:I20"/>
    <mergeCell ref="E21:I21"/>
    <mergeCell ref="Y31:AA32"/>
    <mergeCell ref="AB31:AI32"/>
    <mergeCell ref="J32:T32"/>
    <mergeCell ref="E33:I33"/>
    <mergeCell ref="J33:T33"/>
    <mergeCell ref="U33:W34"/>
    <mergeCell ref="X33:X34"/>
    <mergeCell ref="J31:T31"/>
    <mergeCell ref="A49:T49"/>
    <mergeCell ref="X37:X38"/>
    <mergeCell ref="J40:T40"/>
    <mergeCell ref="J39:T39"/>
    <mergeCell ref="J23:T23"/>
    <mergeCell ref="E39:I39"/>
    <mergeCell ref="E27:I27"/>
    <mergeCell ref="J24:T24"/>
    <mergeCell ref="J26:T26"/>
    <mergeCell ref="J28:T28"/>
    <mergeCell ref="J27:T27"/>
    <mergeCell ref="X41:X42"/>
    <mergeCell ref="X39:X40"/>
    <mergeCell ref="A41:D42"/>
    <mergeCell ref="A39:D40"/>
    <mergeCell ref="A37:D38"/>
    <mergeCell ref="A27:D28"/>
    <mergeCell ref="A25:D26"/>
    <mergeCell ref="A23:D24"/>
    <mergeCell ref="A29:D30"/>
    <mergeCell ref="A31:D32"/>
    <mergeCell ref="U31:W32"/>
    <mergeCell ref="X31:X32"/>
    <mergeCell ref="E9:AI9"/>
    <mergeCell ref="AC44:AI44"/>
    <mergeCell ref="E28:I28"/>
    <mergeCell ref="E40:I40"/>
    <mergeCell ref="E26:I26"/>
    <mergeCell ref="E24:I24"/>
    <mergeCell ref="E23:I23"/>
    <mergeCell ref="E38:I38"/>
    <mergeCell ref="J38:T38"/>
    <mergeCell ref="J37:T37"/>
    <mergeCell ref="U27:W28"/>
    <mergeCell ref="U37:W38"/>
    <mergeCell ref="U39:W40"/>
    <mergeCell ref="U41:W42"/>
    <mergeCell ref="E37:I37"/>
    <mergeCell ref="E29:I29"/>
    <mergeCell ref="J29:T29"/>
    <mergeCell ref="U29:W30"/>
    <mergeCell ref="X29:X30"/>
    <mergeCell ref="Y29:AA30"/>
    <mergeCell ref="AB29:AI30"/>
    <mergeCell ref="E30:I30"/>
    <mergeCell ref="J30:T30"/>
    <mergeCell ref="E31:I31"/>
    <mergeCell ref="Y41:AA42"/>
    <mergeCell ref="A1:AI2"/>
    <mergeCell ref="A8:D8"/>
    <mergeCell ref="A15:D15"/>
    <mergeCell ref="A14:D14"/>
    <mergeCell ref="A13:D13"/>
    <mergeCell ref="A12:D12"/>
    <mergeCell ref="A11:D11"/>
    <mergeCell ref="A10:D10"/>
    <mergeCell ref="A9:D9"/>
    <mergeCell ref="M14:AI14"/>
    <mergeCell ref="U15:W15"/>
    <mergeCell ref="X13:AB13"/>
    <mergeCell ref="X12:AB12"/>
    <mergeCell ref="A7:O7"/>
    <mergeCell ref="T11:AB11"/>
    <mergeCell ref="T10:AB10"/>
    <mergeCell ref="Q13:W13"/>
    <mergeCell ref="Q12:W12"/>
    <mergeCell ref="A4:B4"/>
    <mergeCell ref="A3:B3"/>
    <mergeCell ref="C3:L3"/>
    <mergeCell ref="C4:L4"/>
    <mergeCell ref="AC13:AI13"/>
    <mergeCell ref="J36:T36"/>
    <mergeCell ref="AH46:AI46"/>
    <mergeCell ref="AG6:AH6"/>
    <mergeCell ref="AD6:AE6"/>
    <mergeCell ref="N4:Q4"/>
    <mergeCell ref="N3:Q3"/>
    <mergeCell ref="R4:Y4"/>
    <mergeCell ref="AB4:AI4"/>
    <mergeCell ref="Z4:AA4"/>
    <mergeCell ref="R3:AI3"/>
    <mergeCell ref="E10:S10"/>
    <mergeCell ref="E11:S11"/>
    <mergeCell ref="AC12:AI12"/>
    <mergeCell ref="AC11:AI11"/>
    <mergeCell ref="M13:P13"/>
    <mergeCell ref="AC10:AI10"/>
    <mergeCell ref="M12:P12"/>
    <mergeCell ref="P7:AI7"/>
    <mergeCell ref="AC43:AI43"/>
    <mergeCell ref="J42:T42"/>
    <mergeCell ref="J41:T41"/>
    <mergeCell ref="Y39:AA40"/>
  </mergeCells>
  <phoneticPr fontId="2"/>
  <dataValidations count="7">
    <dataValidation type="list" allowBlank="1" showInputMessage="1" showErrorMessage="1" sqref="Y19:AA42">
      <formula1>$BN$1:$BN$2</formula1>
    </dataValidation>
    <dataValidation type="list" allowBlank="1" showInputMessage="1" showErrorMessage="1" sqref="P7:AI7">
      <formula1>$BM$1:$BM$2</formula1>
    </dataValidation>
    <dataValidation type="list" allowBlank="1" showInputMessage="1" showErrorMessage="1" sqref="AC44:AI44">
      <formula1>$BO$1:$BO$2</formula1>
    </dataValidation>
    <dataValidation type="list" allowBlank="1" showInputMessage="1" showErrorMessage="1" sqref="AJ7:BJ7">
      <formula1>$BM$1:$BM$3</formula1>
    </dataValidation>
    <dataValidation type="list" allowBlank="1" showInputMessage="1" sqref="AG6:AH6">
      <formula1>$BL$1:$BL$31</formula1>
    </dataValidation>
    <dataValidation type="list" allowBlank="1" showInputMessage="1" showErrorMessage="1" sqref="AD6:AE6">
      <formula1>$BL$8:$BL$9</formula1>
    </dataValidation>
    <dataValidation type="list" allowBlank="1" showInputMessage="1" showErrorMessage="1" sqref="AH46:AI46">
      <formula1>$BP$1:$BP$2</formula1>
    </dataValidation>
  </dataValidations>
  <hyperlinks>
    <hyperlink ref="R3" r:id="rId1"/>
  </hyperlinks>
  <pageMargins left="0.59055118110236227" right="0.59055118110236227" top="0.39370078740157483" bottom="0.39370078740157483" header="0.19685039370078741" footer="0.19685039370078741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RowHeight="13.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8" width="7.25" style="5" bestFit="1" customWidth="1"/>
    <col min="9" max="9" width="7.75" style="5" bestFit="1" customWidth="1"/>
    <col min="10" max="10" width="8.25" style="5" customWidth="1"/>
    <col min="11" max="11" width="3.375" style="5" customWidth="1"/>
    <col min="12" max="12" width="6.5" style="5" customWidth="1"/>
    <col min="13" max="13" width="17.5" style="5" customWidth="1"/>
    <col min="14" max="16384" width="9" style="5"/>
  </cols>
  <sheetData>
    <row r="1" spans="1:15" ht="39.950000000000003" customHeight="1">
      <c r="A1" s="343" t="s">
        <v>73</v>
      </c>
      <c r="B1" s="343"/>
      <c r="C1" s="341" t="s">
        <v>71</v>
      </c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27"/>
      <c r="O1" s="27"/>
    </row>
    <row r="2" spans="1:15" ht="39.950000000000003" customHeight="1">
      <c r="A2" s="343"/>
      <c r="B2" s="343"/>
      <c r="C2" s="342" t="s">
        <v>72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28"/>
      <c r="O2" s="28"/>
    </row>
    <row r="3" spans="1:15" ht="15" customHeight="1" thickBot="1">
      <c r="A3" s="343"/>
      <c r="B3" s="34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>
      <c r="A4" s="343"/>
      <c r="B4" s="343"/>
      <c r="C4" s="346" t="s">
        <v>0</v>
      </c>
      <c r="D4" s="347"/>
      <c r="E4" s="347"/>
      <c r="F4" s="348"/>
      <c r="G4" s="12"/>
      <c r="I4" s="357" t="s">
        <v>36</v>
      </c>
      <c r="J4" s="20" t="s">
        <v>47</v>
      </c>
      <c r="K4" s="359" t="s">
        <v>78</v>
      </c>
      <c r="L4" s="359"/>
      <c r="M4" s="360"/>
    </row>
    <row r="5" spans="1:15" ht="15" customHeight="1" thickBot="1">
      <c r="A5" s="343"/>
      <c r="B5" s="343"/>
      <c r="C5" s="349"/>
      <c r="D5" s="350"/>
      <c r="E5" s="350"/>
      <c r="F5" s="351"/>
      <c r="G5" s="12"/>
      <c r="I5" s="358"/>
      <c r="J5" s="21" t="s">
        <v>46</v>
      </c>
      <c r="K5" s="364" t="s">
        <v>78</v>
      </c>
      <c r="L5" s="365"/>
      <c r="M5" s="366"/>
    </row>
    <row r="6" spans="1:15" ht="15" customHeight="1" thickBot="1">
      <c r="A6" s="343"/>
      <c r="B6" s="343"/>
      <c r="C6" s="1"/>
      <c r="D6" s="1"/>
      <c r="E6" s="1"/>
      <c r="I6" s="9"/>
      <c r="L6" s="8"/>
      <c r="M6" s="8"/>
    </row>
    <row r="7" spans="1:15" ht="18" thickBot="1">
      <c r="A7" s="344" t="s">
        <v>74</v>
      </c>
      <c r="B7" s="345"/>
      <c r="C7" s="354" t="s">
        <v>50</v>
      </c>
      <c r="D7" s="355"/>
      <c r="E7" s="355"/>
      <c r="F7" s="355"/>
      <c r="G7" s="355"/>
      <c r="H7" s="356"/>
      <c r="J7" s="361" t="s">
        <v>21</v>
      </c>
      <c r="K7" s="361"/>
      <c r="L7" s="361"/>
      <c r="M7" s="361"/>
    </row>
    <row r="8" spans="1:15" s="6" customFormat="1" ht="30" customHeight="1">
      <c r="A8" s="15" t="s">
        <v>49</v>
      </c>
      <c r="B8" s="19" t="s">
        <v>27</v>
      </c>
      <c r="C8" s="363" t="s">
        <v>75</v>
      </c>
      <c r="D8" s="376"/>
      <c r="E8" s="376"/>
      <c r="F8" s="19" t="s">
        <v>28</v>
      </c>
      <c r="G8" s="362" t="s">
        <v>76</v>
      </c>
      <c r="H8" s="362"/>
      <c r="I8" s="362"/>
      <c r="J8" s="363"/>
      <c r="K8" s="19" t="s">
        <v>29</v>
      </c>
      <c r="L8" s="363" t="s">
        <v>30</v>
      </c>
      <c r="M8" s="375"/>
    </row>
    <row r="9" spans="1:15" ht="15" customHeight="1">
      <c r="A9" s="13" t="s">
        <v>19</v>
      </c>
      <c r="B9" s="370"/>
      <c r="C9" s="371"/>
      <c r="D9" s="371"/>
      <c r="E9" s="371"/>
      <c r="F9" s="371"/>
      <c r="G9" s="371"/>
      <c r="H9" s="377"/>
      <c r="I9" s="367" t="s">
        <v>19</v>
      </c>
      <c r="J9" s="374"/>
      <c r="K9" s="370"/>
      <c r="L9" s="371"/>
      <c r="M9" s="372"/>
    </row>
    <row r="10" spans="1:15" ht="30" customHeight="1">
      <c r="A10" s="13" t="s">
        <v>1</v>
      </c>
      <c r="B10" s="367"/>
      <c r="C10" s="368"/>
      <c r="D10" s="368"/>
      <c r="E10" s="368"/>
      <c r="F10" s="368"/>
      <c r="G10" s="368"/>
      <c r="H10" s="374"/>
      <c r="I10" s="373" t="s">
        <v>109</v>
      </c>
      <c r="J10" s="374"/>
      <c r="K10" s="367"/>
      <c r="L10" s="368"/>
      <c r="M10" s="369"/>
    </row>
    <row r="11" spans="1:15" ht="30" customHeight="1">
      <c r="A11" s="13" t="s">
        <v>2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3"/>
    </row>
    <row r="12" spans="1:15" ht="15" customHeight="1">
      <c r="A12" s="29" t="s">
        <v>77</v>
      </c>
      <c r="B12" s="367"/>
      <c r="C12" s="368"/>
      <c r="D12" s="374"/>
      <c r="E12" s="367" t="s">
        <v>19</v>
      </c>
      <c r="F12" s="374"/>
      <c r="G12" s="367"/>
      <c r="H12" s="368"/>
      <c r="I12" s="374"/>
      <c r="J12" s="367" t="s">
        <v>19</v>
      </c>
      <c r="K12" s="374"/>
      <c r="L12" s="367"/>
      <c r="M12" s="369"/>
    </row>
    <row r="13" spans="1:15" ht="15" customHeight="1">
      <c r="A13" s="417" t="s">
        <v>110</v>
      </c>
      <c r="B13" s="419"/>
      <c r="C13" s="423"/>
      <c r="D13" s="420"/>
      <c r="E13" s="435" t="s">
        <v>93</v>
      </c>
      <c r="F13" s="436"/>
      <c r="G13" s="419"/>
      <c r="H13" s="423"/>
      <c r="I13" s="420"/>
      <c r="J13" s="419" t="s">
        <v>113</v>
      </c>
      <c r="K13" s="420"/>
      <c r="L13" s="419"/>
      <c r="M13" s="427"/>
    </row>
    <row r="14" spans="1:15" ht="15" customHeight="1">
      <c r="A14" s="418"/>
      <c r="B14" s="421"/>
      <c r="C14" s="424"/>
      <c r="D14" s="422"/>
      <c r="E14" s="437"/>
      <c r="F14" s="438"/>
      <c r="G14" s="421"/>
      <c r="H14" s="424"/>
      <c r="I14" s="422"/>
      <c r="J14" s="421"/>
      <c r="K14" s="422"/>
      <c r="L14" s="421"/>
      <c r="M14" s="428"/>
    </row>
    <row r="15" spans="1:15" ht="30" customHeight="1">
      <c r="A15" s="13" t="s">
        <v>3</v>
      </c>
      <c r="B15" s="2" t="s">
        <v>31</v>
      </c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429"/>
    </row>
    <row r="16" spans="1:15" ht="30" customHeight="1">
      <c r="A16" s="13" t="s">
        <v>4</v>
      </c>
      <c r="B16" s="367"/>
      <c r="C16" s="368"/>
      <c r="D16" s="374"/>
      <c r="E16" s="2" t="s">
        <v>32</v>
      </c>
      <c r="F16" s="367"/>
      <c r="G16" s="368"/>
      <c r="H16" s="374"/>
      <c r="I16" s="44" t="s">
        <v>111</v>
      </c>
      <c r="J16" s="370"/>
      <c r="K16" s="371"/>
      <c r="L16" s="371"/>
      <c r="M16" s="372"/>
    </row>
    <row r="17" spans="1:13" ht="30" customHeight="1" thickBot="1">
      <c r="A17" s="14" t="s">
        <v>33</v>
      </c>
      <c r="B17" s="432"/>
      <c r="C17" s="433"/>
      <c r="D17" s="433"/>
      <c r="E17" s="433"/>
      <c r="F17" s="433"/>
      <c r="G17" s="433"/>
      <c r="H17" s="434"/>
      <c r="I17" s="43" t="s">
        <v>103</v>
      </c>
      <c r="J17" s="382"/>
      <c r="K17" s="383"/>
      <c r="L17" s="383"/>
      <c r="M17" s="384"/>
    </row>
    <row r="18" spans="1:13" ht="15" customHeight="1" thickBot="1">
      <c r="A18" s="355" t="s">
        <v>114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</row>
    <row r="19" spans="1:13" ht="15" customHeight="1">
      <c r="A19" s="425" t="s">
        <v>9</v>
      </c>
      <c r="B19" s="430" t="s">
        <v>48</v>
      </c>
      <c r="C19" s="430"/>
      <c r="D19" s="395" t="s">
        <v>42</v>
      </c>
      <c r="E19" s="416"/>
      <c r="F19" s="416"/>
      <c r="G19" s="416"/>
      <c r="H19" s="396"/>
      <c r="I19" s="393" t="s">
        <v>53</v>
      </c>
      <c r="J19" s="395" t="s">
        <v>10</v>
      </c>
      <c r="K19" s="396"/>
      <c r="L19" s="393" t="s">
        <v>11</v>
      </c>
      <c r="M19" s="413"/>
    </row>
    <row r="20" spans="1:13" ht="27.75" customHeight="1" thickBot="1">
      <c r="A20" s="426"/>
      <c r="B20" s="431"/>
      <c r="C20" s="431"/>
      <c r="D20" s="397" t="s">
        <v>37</v>
      </c>
      <c r="E20" s="401"/>
      <c r="F20" s="401"/>
      <c r="G20" s="401"/>
      <c r="H20" s="398"/>
      <c r="I20" s="394"/>
      <c r="J20" s="397"/>
      <c r="K20" s="398"/>
      <c r="L20" s="394"/>
      <c r="M20" s="414"/>
    </row>
    <row r="21" spans="1:13" ht="15" customHeight="1">
      <c r="A21" s="378" t="s">
        <v>34</v>
      </c>
      <c r="B21" s="385" t="s">
        <v>108</v>
      </c>
      <c r="C21" s="385"/>
      <c r="D21" s="395"/>
      <c r="E21" s="416"/>
      <c r="F21" s="416"/>
      <c r="G21" s="416"/>
      <c r="H21" s="396"/>
      <c r="I21" s="388"/>
      <c r="J21" s="389"/>
      <c r="K21" s="439" t="s">
        <v>13</v>
      </c>
      <c r="L21" s="380" t="s">
        <v>14</v>
      </c>
      <c r="M21" s="414"/>
    </row>
    <row r="22" spans="1:13" ht="30" customHeight="1">
      <c r="A22" s="379"/>
      <c r="B22" s="381"/>
      <c r="C22" s="381"/>
      <c r="D22" s="367"/>
      <c r="E22" s="368"/>
      <c r="F22" s="368"/>
      <c r="G22" s="368"/>
      <c r="H22" s="374"/>
      <c r="I22" s="385"/>
      <c r="J22" s="370"/>
      <c r="K22" s="386"/>
      <c r="L22" s="381"/>
      <c r="M22" s="414"/>
    </row>
    <row r="23" spans="1:13" ht="15" customHeight="1">
      <c r="A23" s="379" t="s">
        <v>35</v>
      </c>
      <c r="B23" s="352" t="str">
        <f>B21</f>
        <v>２００９－</v>
      </c>
      <c r="C23" s="352"/>
      <c r="D23" s="390"/>
      <c r="E23" s="391"/>
      <c r="F23" s="391"/>
      <c r="G23" s="391"/>
      <c r="H23" s="392"/>
      <c r="I23" s="387"/>
      <c r="J23" s="370"/>
      <c r="K23" s="386" t="s">
        <v>13</v>
      </c>
      <c r="L23" s="381" t="s">
        <v>14</v>
      </c>
      <c r="M23" s="414"/>
    </row>
    <row r="24" spans="1:13" ht="29.25" customHeight="1">
      <c r="A24" s="379"/>
      <c r="B24" s="381"/>
      <c r="C24" s="381"/>
      <c r="D24" s="370"/>
      <c r="E24" s="371"/>
      <c r="F24" s="371"/>
      <c r="G24" s="371"/>
      <c r="H24" s="377"/>
      <c r="I24" s="385"/>
      <c r="J24" s="370"/>
      <c r="K24" s="386"/>
      <c r="L24" s="381"/>
      <c r="M24" s="414"/>
    </row>
    <row r="25" spans="1:13" ht="15" customHeight="1">
      <c r="A25" s="379" t="s">
        <v>5</v>
      </c>
      <c r="B25" s="352" t="str">
        <f>B23</f>
        <v>２００９－</v>
      </c>
      <c r="C25" s="352"/>
      <c r="D25" s="390"/>
      <c r="E25" s="391"/>
      <c r="F25" s="391"/>
      <c r="G25" s="391"/>
      <c r="H25" s="392"/>
      <c r="I25" s="387"/>
      <c r="J25" s="370"/>
      <c r="K25" s="386" t="s">
        <v>13</v>
      </c>
      <c r="L25" s="381" t="s">
        <v>14</v>
      </c>
      <c r="M25" s="414"/>
    </row>
    <row r="26" spans="1:13" ht="30" customHeight="1">
      <c r="A26" s="379"/>
      <c r="B26" s="381"/>
      <c r="C26" s="381"/>
      <c r="D26" s="370"/>
      <c r="E26" s="371"/>
      <c r="F26" s="371"/>
      <c r="G26" s="371"/>
      <c r="H26" s="377"/>
      <c r="I26" s="385"/>
      <c r="J26" s="370"/>
      <c r="K26" s="386"/>
      <c r="L26" s="381"/>
      <c r="M26" s="414"/>
    </row>
    <row r="27" spans="1:13" ht="15" customHeight="1">
      <c r="A27" s="379" t="s">
        <v>6</v>
      </c>
      <c r="B27" s="352" t="str">
        <f>B25</f>
        <v>２００９－</v>
      </c>
      <c r="C27" s="352"/>
      <c r="D27" s="390"/>
      <c r="E27" s="391"/>
      <c r="F27" s="391"/>
      <c r="G27" s="391"/>
      <c r="H27" s="392"/>
      <c r="I27" s="387"/>
      <c r="J27" s="370"/>
      <c r="K27" s="386" t="s">
        <v>13</v>
      </c>
      <c r="L27" s="381" t="s">
        <v>14</v>
      </c>
      <c r="M27" s="414"/>
    </row>
    <row r="28" spans="1:13" ht="30" customHeight="1">
      <c r="A28" s="379"/>
      <c r="B28" s="381"/>
      <c r="C28" s="381"/>
      <c r="D28" s="370"/>
      <c r="E28" s="371"/>
      <c r="F28" s="371"/>
      <c r="G28" s="371"/>
      <c r="H28" s="377"/>
      <c r="I28" s="385"/>
      <c r="J28" s="370"/>
      <c r="K28" s="386"/>
      <c r="L28" s="381"/>
      <c r="M28" s="414"/>
    </row>
    <row r="29" spans="1:13" ht="15" customHeight="1">
      <c r="A29" s="379" t="s">
        <v>7</v>
      </c>
      <c r="B29" s="352" t="str">
        <f>B27</f>
        <v>２００９－</v>
      </c>
      <c r="C29" s="352"/>
      <c r="D29" s="390"/>
      <c r="E29" s="391"/>
      <c r="F29" s="391"/>
      <c r="G29" s="391"/>
      <c r="H29" s="392"/>
      <c r="I29" s="387"/>
      <c r="J29" s="370"/>
      <c r="K29" s="386" t="s">
        <v>13</v>
      </c>
      <c r="L29" s="381" t="s">
        <v>14</v>
      </c>
      <c r="M29" s="414"/>
    </row>
    <row r="30" spans="1:13" ht="30" customHeight="1">
      <c r="A30" s="379"/>
      <c r="B30" s="381"/>
      <c r="C30" s="381"/>
      <c r="D30" s="370"/>
      <c r="E30" s="371"/>
      <c r="F30" s="371"/>
      <c r="G30" s="371"/>
      <c r="H30" s="377"/>
      <c r="I30" s="385"/>
      <c r="J30" s="370"/>
      <c r="K30" s="386"/>
      <c r="L30" s="381"/>
      <c r="M30" s="414"/>
    </row>
    <row r="31" spans="1:13" ht="15" customHeight="1">
      <c r="A31" s="379" t="s">
        <v>8</v>
      </c>
      <c r="B31" s="352" t="str">
        <f>B29</f>
        <v>２００９－</v>
      </c>
      <c r="C31" s="352"/>
      <c r="D31" s="390"/>
      <c r="E31" s="391"/>
      <c r="F31" s="391"/>
      <c r="G31" s="391"/>
      <c r="H31" s="392"/>
      <c r="I31" s="387"/>
      <c r="J31" s="370"/>
      <c r="K31" s="386" t="s">
        <v>13</v>
      </c>
      <c r="L31" s="381" t="s">
        <v>14</v>
      </c>
      <c r="M31" s="414"/>
    </row>
    <row r="32" spans="1:13" ht="30" customHeight="1">
      <c r="A32" s="379"/>
      <c r="B32" s="381"/>
      <c r="C32" s="381"/>
      <c r="D32" s="370"/>
      <c r="E32" s="371"/>
      <c r="F32" s="371"/>
      <c r="G32" s="371"/>
      <c r="H32" s="377"/>
      <c r="I32" s="385"/>
      <c r="J32" s="370"/>
      <c r="K32" s="386"/>
      <c r="L32" s="381"/>
      <c r="M32" s="414"/>
    </row>
    <row r="33" spans="1:16" ht="15" customHeight="1">
      <c r="A33" s="379" t="s">
        <v>20</v>
      </c>
      <c r="B33" s="352" t="str">
        <f>B31</f>
        <v>２００９－</v>
      </c>
      <c r="C33" s="352"/>
      <c r="D33" s="390"/>
      <c r="E33" s="391"/>
      <c r="F33" s="391"/>
      <c r="G33" s="391"/>
      <c r="H33" s="392"/>
      <c r="I33" s="387"/>
      <c r="J33" s="370"/>
      <c r="K33" s="386" t="s">
        <v>13</v>
      </c>
      <c r="L33" s="381" t="s">
        <v>14</v>
      </c>
      <c r="M33" s="414"/>
    </row>
    <row r="34" spans="1:16" ht="30" customHeight="1">
      <c r="A34" s="379"/>
      <c r="B34" s="381"/>
      <c r="C34" s="381"/>
      <c r="D34" s="370"/>
      <c r="E34" s="371"/>
      <c r="F34" s="371"/>
      <c r="G34" s="371"/>
      <c r="H34" s="377"/>
      <c r="I34" s="385"/>
      <c r="J34" s="370"/>
      <c r="K34" s="386"/>
      <c r="L34" s="381"/>
      <c r="M34" s="414"/>
    </row>
    <row r="35" spans="1:16" ht="15" customHeight="1">
      <c r="A35" s="379" t="s">
        <v>23</v>
      </c>
      <c r="B35" s="352" t="str">
        <f>B33</f>
        <v>２００９－</v>
      </c>
      <c r="C35" s="352"/>
      <c r="D35" s="367"/>
      <c r="E35" s="368"/>
      <c r="F35" s="368"/>
      <c r="G35" s="368"/>
      <c r="H35" s="374"/>
      <c r="I35" s="387"/>
      <c r="J35" s="370"/>
      <c r="K35" s="386" t="s">
        <v>13</v>
      </c>
      <c r="L35" s="381" t="s">
        <v>14</v>
      </c>
      <c r="M35" s="414"/>
    </row>
    <row r="36" spans="1:16" ht="30" customHeight="1" thickBot="1">
      <c r="A36" s="400"/>
      <c r="B36" s="408"/>
      <c r="C36" s="408"/>
      <c r="D36" s="410"/>
      <c r="E36" s="411"/>
      <c r="F36" s="411"/>
      <c r="G36" s="411"/>
      <c r="H36" s="412"/>
      <c r="I36" s="394"/>
      <c r="J36" s="382"/>
      <c r="K36" s="409"/>
      <c r="L36" s="408"/>
      <c r="M36" s="415"/>
    </row>
    <row r="37" spans="1:16" ht="15" customHeight="1">
      <c r="A37" s="16" t="s">
        <v>15</v>
      </c>
      <c r="B37" s="402"/>
      <c r="C37" s="402"/>
      <c r="D37" s="402"/>
      <c r="E37" s="402"/>
      <c r="F37" s="402"/>
      <c r="G37" s="402"/>
      <c r="H37" s="402"/>
      <c r="I37" s="402"/>
      <c r="J37" s="403"/>
      <c r="K37" s="10"/>
      <c r="L37" s="407" t="s">
        <v>12</v>
      </c>
      <c r="M37" s="407"/>
      <c r="N37" s="4"/>
    </row>
    <row r="38" spans="1:16" ht="15" customHeight="1">
      <c r="A38" s="17" t="s">
        <v>16</v>
      </c>
      <c r="B38" s="352"/>
      <c r="C38" s="352"/>
      <c r="D38" s="352"/>
      <c r="E38" s="352"/>
      <c r="F38" s="352"/>
      <c r="G38" s="352"/>
      <c r="H38" s="352"/>
      <c r="I38" s="352"/>
      <c r="J38" s="353"/>
      <c r="K38" s="10"/>
      <c r="L38" s="10"/>
      <c r="M38" s="10"/>
      <c r="N38" s="4"/>
    </row>
    <row r="39" spans="1:16" ht="15" customHeight="1" thickBot="1">
      <c r="A39" s="18" t="s">
        <v>17</v>
      </c>
      <c r="B39" s="404"/>
      <c r="C39" s="404"/>
      <c r="D39" s="404"/>
      <c r="E39" s="404"/>
      <c r="F39" s="404"/>
      <c r="G39" s="404"/>
      <c r="H39" s="404"/>
      <c r="I39" s="404"/>
      <c r="J39" s="405"/>
      <c r="K39" s="10"/>
      <c r="L39" s="406" t="s">
        <v>38</v>
      </c>
      <c r="M39" s="406"/>
      <c r="N39" s="4"/>
    </row>
    <row r="40" spans="1:16" ht="15" customHeight="1">
      <c r="A40" s="11" t="s">
        <v>18</v>
      </c>
      <c r="B40" s="7"/>
      <c r="K40" s="4"/>
      <c r="L40" s="4"/>
      <c r="M40" s="4"/>
    </row>
    <row r="41" spans="1:16" customFormat="1">
      <c r="A41" s="22" t="s">
        <v>51</v>
      </c>
    </row>
    <row r="42" spans="1:16" customFormat="1" ht="13.5" customHeight="1">
      <c r="A42" t="s">
        <v>52</v>
      </c>
      <c r="H42" s="23"/>
      <c r="I42" s="23"/>
      <c r="J42" s="23"/>
      <c r="K42" s="23"/>
      <c r="L42" s="23"/>
      <c r="M42" s="23"/>
      <c r="N42" s="23"/>
    </row>
    <row r="43" spans="1:16" ht="25.5" customHeight="1" thickBot="1">
      <c r="A43" s="401" t="s">
        <v>96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01" t="s">
        <v>97</v>
      </c>
      <c r="L43" s="401"/>
      <c r="M43" s="401"/>
      <c r="N43" s="42"/>
      <c r="O43" s="42"/>
      <c r="P43" s="42"/>
    </row>
    <row r="44" spans="1:16" ht="15" customHeight="1" thickBot="1">
      <c r="A44" s="354" t="s">
        <v>39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6"/>
    </row>
    <row r="45" spans="1:16">
      <c r="A45" s="399"/>
      <c r="B45" s="399"/>
      <c r="C45" s="399"/>
      <c r="D45" s="399"/>
      <c r="E45" s="399"/>
      <c r="F45" s="399"/>
      <c r="G45" s="399"/>
      <c r="H45" s="399"/>
    </row>
    <row r="46" spans="1:16" ht="15" customHeight="1"/>
  </sheetData>
  <mergeCells count="126">
    <mergeCell ref="L27:L28"/>
    <mergeCell ref="L29:L30"/>
    <mergeCell ref="D28:H28"/>
    <mergeCell ref="D27:H27"/>
    <mergeCell ref="K31:K32"/>
    <mergeCell ref="K21:K22"/>
    <mergeCell ref="K29:K30"/>
    <mergeCell ref="K27:K28"/>
    <mergeCell ref="D32:H32"/>
    <mergeCell ref="J31:J32"/>
    <mergeCell ref="J29:J30"/>
    <mergeCell ref="J27:J28"/>
    <mergeCell ref="D24:H24"/>
    <mergeCell ref="J23:J24"/>
    <mergeCell ref="B23:C23"/>
    <mergeCell ref="I25:I26"/>
    <mergeCell ref="I31:I32"/>
    <mergeCell ref="I29:I30"/>
    <mergeCell ref="I27:I28"/>
    <mergeCell ref="A13:A14"/>
    <mergeCell ref="B12:D12"/>
    <mergeCell ref="L12:M12"/>
    <mergeCell ref="J13:K14"/>
    <mergeCell ref="J12:K12"/>
    <mergeCell ref="G13:I14"/>
    <mergeCell ref="G12:I12"/>
    <mergeCell ref="A18:M18"/>
    <mergeCell ref="D19:H19"/>
    <mergeCell ref="A19:A20"/>
    <mergeCell ref="L13:M14"/>
    <mergeCell ref="I19:I20"/>
    <mergeCell ref="E15:M15"/>
    <mergeCell ref="C15:D15"/>
    <mergeCell ref="B19:C20"/>
    <mergeCell ref="B17:H17"/>
    <mergeCell ref="F16:H16"/>
    <mergeCell ref="B16:D16"/>
    <mergeCell ref="E13:F14"/>
    <mergeCell ref="E12:F12"/>
    <mergeCell ref="B13:D14"/>
    <mergeCell ref="J16:M16"/>
    <mergeCell ref="D33:H33"/>
    <mergeCell ref="B37:J39"/>
    <mergeCell ref="L39:M39"/>
    <mergeCell ref="B32:C32"/>
    <mergeCell ref="B33:C33"/>
    <mergeCell ref="J33:J34"/>
    <mergeCell ref="L33:L34"/>
    <mergeCell ref="K33:K34"/>
    <mergeCell ref="L37:M37"/>
    <mergeCell ref="I35:I36"/>
    <mergeCell ref="L35:L36"/>
    <mergeCell ref="K35:K36"/>
    <mergeCell ref="J35:J36"/>
    <mergeCell ref="B36:C36"/>
    <mergeCell ref="D36:H36"/>
    <mergeCell ref="B35:C35"/>
    <mergeCell ref="M19:M36"/>
    <mergeCell ref="D30:H30"/>
    <mergeCell ref="D20:H20"/>
    <mergeCell ref="B22:C22"/>
    <mergeCell ref="D21:H21"/>
    <mergeCell ref="L25:L26"/>
    <mergeCell ref="D29:H29"/>
    <mergeCell ref="L31:L32"/>
    <mergeCell ref="A45:H45"/>
    <mergeCell ref="A35:A36"/>
    <mergeCell ref="A33:A34"/>
    <mergeCell ref="A31:A32"/>
    <mergeCell ref="A29:A30"/>
    <mergeCell ref="A23:A24"/>
    <mergeCell ref="D34:H34"/>
    <mergeCell ref="B34:C34"/>
    <mergeCell ref="A44:M44"/>
    <mergeCell ref="A27:A28"/>
    <mergeCell ref="A25:A26"/>
    <mergeCell ref="B25:C25"/>
    <mergeCell ref="B24:C24"/>
    <mergeCell ref="D31:H31"/>
    <mergeCell ref="B31:C31"/>
    <mergeCell ref="B27:C27"/>
    <mergeCell ref="B28:C28"/>
    <mergeCell ref="B30:C30"/>
    <mergeCell ref="B29:C29"/>
    <mergeCell ref="L23:L24"/>
    <mergeCell ref="I33:I34"/>
    <mergeCell ref="K43:M43"/>
    <mergeCell ref="A43:J43"/>
    <mergeCell ref="D35:H35"/>
    <mergeCell ref="A21:A22"/>
    <mergeCell ref="D26:H26"/>
    <mergeCell ref="L21:L22"/>
    <mergeCell ref="J17:M17"/>
    <mergeCell ref="B21:C21"/>
    <mergeCell ref="K25:K26"/>
    <mergeCell ref="K23:K24"/>
    <mergeCell ref="I23:I24"/>
    <mergeCell ref="B26:C26"/>
    <mergeCell ref="I21:I22"/>
    <mergeCell ref="J21:J22"/>
    <mergeCell ref="D25:H25"/>
    <mergeCell ref="D23:H23"/>
    <mergeCell ref="D22:H22"/>
    <mergeCell ref="J25:J26"/>
    <mergeCell ref="L19:L20"/>
    <mergeCell ref="J19:K20"/>
    <mergeCell ref="C1:M1"/>
    <mergeCell ref="C2:M2"/>
    <mergeCell ref="A1:B6"/>
    <mergeCell ref="A7:B7"/>
    <mergeCell ref="C4:F5"/>
    <mergeCell ref="B11:M11"/>
    <mergeCell ref="C7:H7"/>
    <mergeCell ref="I4:I5"/>
    <mergeCell ref="K4:M4"/>
    <mergeCell ref="J7:M7"/>
    <mergeCell ref="G8:J8"/>
    <mergeCell ref="K5:M5"/>
    <mergeCell ref="K10:M10"/>
    <mergeCell ref="K9:M9"/>
    <mergeCell ref="I10:J10"/>
    <mergeCell ref="L8:M8"/>
    <mergeCell ref="C8:E8"/>
    <mergeCell ref="I9:J9"/>
    <mergeCell ref="B10:H10"/>
    <mergeCell ref="B9:H9"/>
  </mergeCells>
  <phoneticPr fontId="2"/>
  <pageMargins left="0.78740157480314965" right="0.78740157480314965" top="0.59055118110236227" bottom="0.59055118110236227" header="0.51181102362204722" footer="0.51181102362204722"/>
  <pageSetup paperSize="9" scale="8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="40" workbookViewId="0">
      <selection activeCell="B9" sqref="B9"/>
    </sheetView>
  </sheetViews>
  <sheetFormatPr defaultRowHeight="13.5"/>
  <cols>
    <col min="1" max="1" width="21" style="59" customWidth="1"/>
    <col min="2" max="3" width="46.875" style="59" customWidth="1"/>
    <col min="4" max="4" width="11.75" style="59" bestFit="1" customWidth="1"/>
    <col min="5" max="5" width="13" style="59" bestFit="1" customWidth="1"/>
    <col min="6" max="6" width="10.875" style="59" customWidth="1"/>
    <col min="7" max="7" width="68.75" style="59" customWidth="1"/>
    <col min="8" max="8" width="25" style="59" customWidth="1"/>
    <col min="9" max="10" width="9" style="59"/>
    <col min="11" max="11" width="23.625" style="59" hidden="1" customWidth="1"/>
    <col min="12" max="16384" width="9" style="59"/>
  </cols>
  <sheetData>
    <row r="1" spans="1:12" ht="42.75" thickBot="1">
      <c r="A1" s="464" t="s">
        <v>127</v>
      </c>
      <c r="B1" s="464"/>
      <c r="C1" s="464"/>
      <c r="D1" s="464"/>
      <c r="E1" s="464"/>
      <c r="F1" s="464"/>
      <c r="G1" s="464"/>
      <c r="H1" s="464"/>
    </row>
    <row r="2" spans="1:12" ht="13.5" customHeight="1">
      <c r="A2" s="60" t="s">
        <v>115</v>
      </c>
      <c r="B2" s="465" t="e">
        <f>'参加申込書（ＷＥＢ）'!E9:AI9</f>
        <v>#VALUE!</v>
      </c>
      <c r="C2" s="466"/>
      <c r="D2" s="466"/>
      <c r="E2" s="466"/>
      <c r="F2" s="465" t="s">
        <v>49</v>
      </c>
      <c r="G2" s="469">
        <f>'参加申込書（ＷＥＢ）'!P7</f>
        <v>0</v>
      </c>
      <c r="H2" s="470"/>
    </row>
    <row r="3" spans="1:12" ht="50.25" customHeight="1">
      <c r="A3" s="92">
        <f>'参加申込書（ＷＥＢ）'!E5</f>
        <v>0</v>
      </c>
      <c r="B3" s="467"/>
      <c r="C3" s="468"/>
      <c r="D3" s="468"/>
      <c r="E3" s="468"/>
      <c r="F3" s="467"/>
      <c r="G3" s="471"/>
      <c r="H3" s="472"/>
    </row>
    <row r="4" spans="1:12" ht="60" customHeight="1" thickBot="1">
      <c r="A4" s="61" t="s">
        <v>116</v>
      </c>
      <c r="B4" s="473" t="str">
        <f>IF('参加申込書（ＷＥＢ）'!E8="","",'参加申込書（ＷＥＢ）'!E8)</f>
        <v/>
      </c>
      <c r="C4" s="474"/>
      <c r="D4" s="453"/>
      <c r="E4" s="63" t="s">
        <v>117</v>
      </c>
      <c r="F4" s="475" t="s">
        <v>118</v>
      </c>
      <c r="G4" s="476"/>
      <c r="H4" s="477"/>
    </row>
    <row r="5" spans="1:12" ht="60" customHeight="1">
      <c r="A5" s="64" t="s">
        <v>119</v>
      </c>
      <c r="B5" s="65" t="str">
        <f>IF('参加申込書（ＷＥＢ）'!E13="","未登録",'参加申込書（ＷＥＢ）'!E13)</f>
        <v>未登録</v>
      </c>
      <c r="C5" s="454" t="str">
        <f>IF('参加申込書（ＷＥＢ）'!E12="","",'参加申込書（ＷＥＢ）'!E12)</f>
        <v/>
      </c>
      <c r="D5" s="455"/>
      <c r="E5" s="66" t="s">
        <v>120</v>
      </c>
      <c r="F5" s="105" t="s">
        <v>121</v>
      </c>
      <c r="G5" s="462"/>
      <c r="H5" s="463"/>
    </row>
    <row r="6" spans="1:12" ht="60" customHeight="1">
      <c r="A6" s="67" t="s">
        <v>122</v>
      </c>
      <c r="B6" s="55" t="str">
        <f>IF('参加申込書（ＷＥＢ）'!Q13="","未登録",'参加申込書（ＷＥＢ）'!Q13)</f>
        <v>未登録</v>
      </c>
      <c r="C6" s="456" t="str">
        <f>IF('参加申込書（ＷＥＢ）'!Q12="","",'参加申込書（ＷＥＢ）'!Q12)</f>
        <v/>
      </c>
      <c r="D6" s="457"/>
      <c r="E6" s="68" t="s">
        <v>120</v>
      </c>
      <c r="F6" s="106" t="s">
        <v>121</v>
      </c>
      <c r="G6" s="460"/>
      <c r="H6" s="461"/>
    </row>
    <row r="7" spans="1:12" ht="60" customHeight="1" thickBot="1">
      <c r="A7" s="69" t="s">
        <v>113</v>
      </c>
      <c r="B7" s="70" t="str">
        <f>IF('参加申込書（ＷＥＢ）'!AC13="","未登録",'参加申込書（ＷＥＢ）'!AC13)</f>
        <v>未登録</v>
      </c>
      <c r="C7" s="452" t="str">
        <f>IF('参加申込書（ＷＥＢ）'!AC12="","",'参加申込書（ＷＥＢ）'!AC12)</f>
        <v/>
      </c>
      <c r="D7" s="453"/>
      <c r="E7" s="71" t="s">
        <v>120</v>
      </c>
      <c r="F7" s="107" t="s">
        <v>121</v>
      </c>
      <c r="G7" s="458"/>
      <c r="H7" s="459"/>
      <c r="I7" s="72"/>
      <c r="J7" s="72"/>
      <c r="K7" s="72"/>
      <c r="L7" s="72"/>
    </row>
    <row r="8" spans="1:12" s="72" customFormat="1" ht="74.25" customHeight="1" thickBot="1">
      <c r="A8" s="73" t="s">
        <v>123</v>
      </c>
      <c r="B8" s="74" t="s">
        <v>139</v>
      </c>
      <c r="C8" s="75" t="s">
        <v>137</v>
      </c>
      <c r="D8" s="76" t="s">
        <v>11</v>
      </c>
      <c r="E8" s="77"/>
      <c r="F8" s="108" t="s">
        <v>124</v>
      </c>
      <c r="G8" s="101" t="s">
        <v>138</v>
      </c>
      <c r="H8" s="112" t="s">
        <v>140</v>
      </c>
      <c r="I8" s="59"/>
      <c r="J8" s="59"/>
      <c r="K8" s="59"/>
      <c r="L8" s="59"/>
    </row>
    <row r="9" spans="1:12" ht="60.75" customHeight="1">
      <c r="A9" s="93">
        <v>1</v>
      </c>
      <c r="B9" s="65">
        <f>'参加申込書（ＷＥＢ）'!J20</f>
        <v>0</v>
      </c>
      <c r="C9" s="94" t="str">
        <f>IF('参加申込書（ＷＥＢ）'!J19="","",'参加申込書（ＷＥＢ）'!J19)</f>
        <v/>
      </c>
      <c r="D9" s="95" t="str">
        <f>IF('参加申込書（ＷＥＢ）'!Y19="","",'参加申込書（ＷＥＢ）'!Y19)</f>
        <v/>
      </c>
      <c r="E9" s="80" t="s">
        <v>120</v>
      </c>
      <c r="F9" s="109" t="s">
        <v>121</v>
      </c>
      <c r="G9" s="102"/>
      <c r="H9" s="98"/>
      <c r="K9" s="81">
        <f>'参加申込書（ＷＥＢ）'!E20</f>
        <v>0</v>
      </c>
    </row>
    <row r="10" spans="1:12" ht="60.75" customHeight="1">
      <c r="A10" s="82">
        <v>2</v>
      </c>
      <c r="B10" s="55">
        <f>'参加申込書（ＷＥＢ）'!J22</f>
        <v>0</v>
      </c>
      <c r="C10" s="50" t="str">
        <f>IF('参加申込書（ＷＥＢ）'!J21="","",'参加申込書（ＷＥＢ）'!J21)</f>
        <v/>
      </c>
      <c r="D10" s="79" t="str">
        <f>IF('参加申込書（ＷＥＢ）'!Y21="","",'参加申込書（ＷＥＢ）'!Y21)</f>
        <v/>
      </c>
      <c r="E10" s="83" t="s">
        <v>120</v>
      </c>
      <c r="F10" s="110" t="s">
        <v>121</v>
      </c>
      <c r="G10" s="103"/>
      <c r="H10" s="99"/>
      <c r="K10" s="81">
        <f>'参加申込書（ＷＥＢ）'!E22</f>
        <v>0</v>
      </c>
    </row>
    <row r="11" spans="1:12" ht="60.75" customHeight="1">
      <c r="A11" s="82">
        <v>3</v>
      </c>
      <c r="B11" s="55">
        <f>'参加申込書（ＷＥＢ）'!J24</f>
        <v>0</v>
      </c>
      <c r="C11" s="50" t="str">
        <f>IF('参加申込書（ＷＥＢ）'!J23="","",'参加申込書（ＷＥＢ）'!J23)</f>
        <v/>
      </c>
      <c r="D11" s="79" t="str">
        <f>IF('参加申込書（ＷＥＢ）'!Y23="","",'参加申込書（ＷＥＢ）'!Y23)</f>
        <v/>
      </c>
      <c r="E11" s="83" t="s">
        <v>120</v>
      </c>
      <c r="F11" s="110" t="s">
        <v>121</v>
      </c>
      <c r="G11" s="103"/>
      <c r="H11" s="99"/>
      <c r="K11" s="81">
        <f>'参加申込書（ＷＥＢ）'!E24</f>
        <v>0</v>
      </c>
    </row>
    <row r="12" spans="1:12" ht="60.75" customHeight="1">
      <c r="A12" s="82">
        <v>4</v>
      </c>
      <c r="B12" s="55">
        <f>'参加申込書（ＷＥＢ）'!J26</f>
        <v>0</v>
      </c>
      <c r="C12" s="50" t="str">
        <f>IF('参加申込書（ＷＥＢ）'!J25="","",'参加申込書（ＷＥＢ）'!J25)</f>
        <v/>
      </c>
      <c r="D12" s="79" t="str">
        <f>IF('参加申込書（ＷＥＢ）'!Y25="","",'参加申込書（ＷＥＢ）'!Y25)</f>
        <v/>
      </c>
      <c r="E12" s="83" t="s">
        <v>120</v>
      </c>
      <c r="F12" s="110" t="s">
        <v>121</v>
      </c>
      <c r="G12" s="103"/>
      <c r="H12" s="99"/>
      <c r="K12" s="81">
        <f>'参加申込書（ＷＥＢ）'!E26</f>
        <v>0</v>
      </c>
    </row>
    <row r="13" spans="1:12" ht="60.75" customHeight="1">
      <c r="A13" s="82">
        <v>5</v>
      </c>
      <c r="B13" s="55" t="str">
        <f>IF('参加申込書（ＷＥＢ）'!J28="","－－－－－",'参加申込書（ＷＥＢ）'!J28)</f>
        <v>－－－－－</v>
      </c>
      <c r="C13" s="50" t="str">
        <f>IF('参加申込書（ＷＥＢ）'!J27="","",'参加申込書（ＷＥＢ）'!J27)</f>
        <v/>
      </c>
      <c r="D13" s="79" t="str">
        <f>IF('参加申込書（ＷＥＢ）'!Y27="","",'参加申込書（ＷＥＢ）'!Y27)</f>
        <v/>
      </c>
      <c r="E13" s="83" t="s">
        <v>120</v>
      </c>
      <c r="F13" s="110" t="s">
        <v>121</v>
      </c>
      <c r="G13" s="103"/>
      <c r="H13" s="99"/>
      <c r="K13" s="81">
        <f>'参加申込書（ＷＥＢ）'!E28</f>
        <v>0</v>
      </c>
    </row>
    <row r="14" spans="1:12" ht="60.75" customHeight="1">
      <c r="A14" s="82">
        <v>6</v>
      </c>
      <c r="B14" s="55" t="str">
        <f>IF('参加申込書（ＷＥＢ）'!J38="","－－－－－",'参加申込書（ＷＥＢ）'!J38)</f>
        <v>－－－－－</v>
      </c>
      <c r="C14" s="50" t="str">
        <f>IF('参加申込書（ＷＥＢ）'!J37="","",'参加申込書（ＷＥＢ）'!J37)</f>
        <v/>
      </c>
      <c r="D14" s="79" t="str">
        <f>IF('参加申込書（ＷＥＢ）'!Y37="","",'参加申込書（ＷＥＢ）'!Y37)</f>
        <v/>
      </c>
      <c r="E14" s="83" t="s">
        <v>120</v>
      </c>
      <c r="F14" s="110" t="s">
        <v>121</v>
      </c>
      <c r="G14" s="103"/>
      <c r="H14" s="99"/>
      <c r="K14" s="81">
        <f>'参加申込書（ＷＥＢ）'!E38</f>
        <v>0</v>
      </c>
    </row>
    <row r="15" spans="1:12" ht="60.75" customHeight="1">
      <c r="A15" s="82">
        <v>7</v>
      </c>
      <c r="B15" s="55" t="str">
        <f>IF('参加申込書（ＷＥＢ）'!J40="","－－－－－",'参加申込書（ＷＥＢ）'!J40)</f>
        <v>－－－－－</v>
      </c>
      <c r="C15" s="50" t="str">
        <f>IF('参加申込書（ＷＥＢ）'!J39="","",'参加申込書（ＷＥＢ）'!J39)</f>
        <v/>
      </c>
      <c r="D15" s="79" t="str">
        <f>IF('参加申込書（ＷＥＢ）'!Y39="","",'参加申込書（ＷＥＢ）'!Y39)</f>
        <v/>
      </c>
      <c r="E15" s="83" t="s">
        <v>120</v>
      </c>
      <c r="F15" s="110" t="s">
        <v>121</v>
      </c>
      <c r="G15" s="103"/>
      <c r="H15" s="99"/>
      <c r="K15" s="81">
        <f>'参加申込書（ＷＥＢ）'!E40</f>
        <v>0</v>
      </c>
    </row>
    <row r="16" spans="1:12" ht="60.75" customHeight="1" thickBot="1">
      <c r="A16" s="85">
        <v>8</v>
      </c>
      <c r="B16" s="57" t="str">
        <f>IF('参加申込書（ＷＥＢ）'!J42="","－－－－－",'参加申込書（ＷＥＢ）'!J42)</f>
        <v>－－－－－</v>
      </c>
      <c r="C16" s="96" t="str">
        <f>IF('参加申込書（ＷＥＢ）'!J41="","",'参加申込書（ＷＥＢ）'!J41)</f>
        <v/>
      </c>
      <c r="D16" s="62" t="str">
        <f>IF('参加申込書（ＷＥＢ）'!Y41="","",'参加申込書（ＷＥＢ）'!Y41)</f>
        <v/>
      </c>
      <c r="E16" s="97" t="s">
        <v>120</v>
      </c>
      <c r="F16" s="111" t="s">
        <v>121</v>
      </c>
      <c r="G16" s="104"/>
      <c r="H16" s="100"/>
      <c r="K16" s="81">
        <f>'参加申込書（ＷＥＢ）'!E42</f>
        <v>0</v>
      </c>
    </row>
    <row r="17" spans="1:8" ht="60.75" hidden="1" customHeight="1">
      <c r="A17" s="78">
        <v>9</v>
      </c>
      <c r="B17" s="56" ph="1"/>
      <c r="C17" s="50" ph="1"/>
      <c r="D17" s="79" ph="1"/>
      <c r="E17" s="83" t="s">
        <v>120</v>
      </c>
      <c r="F17" s="84" t="s">
        <v>121</v>
      </c>
      <c r="G17" s="450"/>
      <c r="H17" s="451"/>
    </row>
    <row r="18" spans="1:8" ht="60.75" hidden="1" customHeight="1">
      <c r="A18" s="82">
        <v>10</v>
      </c>
      <c r="B18" s="55" ph="1"/>
      <c r="C18" s="50" ph="1"/>
      <c r="D18" s="79" ph="1"/>
      <c r="E18" s="83" t="s">
        <v>120</v>
      </c>
      <c r="F18" s="84" t="s">
        <v>121</v>
      </c>
      <c r="G18" s="440"/>
      <c r="H18" s="441"/>
    </row>
    <row r="19" spans="1:8" ht="60.75" hidden="1" customHeight="1">
      <c r="A19" s="82">
        <v>11</v>
      </c>
      <c r="B19" s="55" ph="1"/>
      <c r="C19" s="50" ph="1"/>
      <c r="D19" s="79" ph="1"/>
      <c r="E19" s="83" t="s">
        <v>120</v>
      </c>
      <c r="F19" s="84" t="s">
        <v>121</v>
      </c>
      <c r="G19" s="440"/>
      <c r="H19" s="441"/>
    </row>
    <row r="20" spans="1:8" ht="60.75" hidden="1" customHeight="1" thickBot="1">
      <c r="A20" s="85">
        <v>12</v>
      </c>
      <c r="B20" s="57" ph="1"/>
      <c r="C20" s="51" ph="1"/>
      <c r="D20" s="58" ph="1"/>
      <c r="E20" s="86" t="s">
        <v>120</v>
      </c>
      <c r="F20" s="87" t="s">
        <v>121</v>
      </c>
      <c r="G20" s="448"/>
      <c r="H20" s="449"/>
    </row>
    <row r="21" spans="1:8" ht="14.25" thickBot="1">
      <c r="A21" s="88"/>
      <c r="B21" s="88"/>
      <c r="C21" s="89"/>
      <c r="D21" s="89"/>
    </row>
    <row r="22" spans="1:8" ht="56.25" thickBot="1">
      <c r="A22" s="90" t="s">
        <v>125</v>
      </c>
      <c r="B22" s="91">
        <f>A3</f>
        <v>0</v>
      </c>
      <c r="C22" s="445" t="s">
        <v>126</v>
      </c>
      <c r="D22" s="446"/>
      <c r="E22" s="446"/>
      <c r="F22" s="446"/>
      <c r="G22" s="446"/>
      <c r="H22" s="447"/>
    </row>
    <row r="23" spans="1:8" ht="62.25" customHeight="1">
      <c r="A23" s="442" t="str">
        <f>'参加申込書（ＷＥＢ）'!A1</f>
        <v>第7回石川県キンボールスポーツ連盟会長杯　参加申込書</v>
      </c>
      <c r="B23" s="442"/>
      <c r="C23" s="442"/>
      <c r="D23" s="442"/>
      <c r="E23" s="442"/>
      <c r="F23" s="113"/>
      <c r="G23" s="443" t="s">
        <v>183</v>
      </c>
      <c r="H23" s="444"/>
    </row>
  </sheetData>
  <protectedRanges>
    <protectedRange sqref="A3" name="範囲1"/>
  </protectedRanges>
  <mergeCells count="19">
    <mergeCell ref="A1:H1"/>
    <mergeCell ref="B2:E3"/>
    <mergeCell ref="F2:F3"/>
    <mergeCell ref="G2:H3"/>
    <mergeCell ref="B4:D4"/>
    <mergeCell ref="F4:H4"/>
    <mergeCell ref="G17:H17"/>
    <mergeCell ref="C7:D7"/>
    <mergeCell ref="C5:D5"/>
    <mergeCell ref="C6:D6"/>
    <mergeCell ref="G7:H7"/>
    <mergeCell ref="G6:H6"/>
    <mergeCell ref="G5:H5"/>
    <mergeCell ref="G18:H18"/>
    <mergeCell ref="A23:E23"/>
    <mergeCell ref="G23:H23"/>
    <mergeCell ref="C22:H22"/>
    <mergeCell ref="G20:H20"/>
    <mergeCell ref="G19:H19"/>
  </mergeCells>
  <phoneticPr fontId="2"/>
  <conditionalFormatting sqref="B9:B16">
    <cfRule type="expression" dxfId="0" priority="1" stopIfTrue="1">
      <formula>K9&gt;0</formula>
    </cfRule>
  </conditionalFormatting>
  <pageMargins left="0.37" right="0.23" top="0.31" bottom="0.33" header="0.2" footer="0.21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E6" workbookViewId="0">
      <selection activeCell="N8" sqref="N8"/>
    </sheetView>
  </sheetViews>
  <sheetFormatPr defaultRowHeight="13.5"/>
  <cols>
    <col min="1" max="1" width="0" style="24" hidden="1" customWidth="1"/>
    <col min="2" max="4" width="9" style="24" hidden="1" customWidth="1"/>
    <col min="5" max="16384" width="9" style="24"/>
  </cols>
  <sheetData>
    <row r="1" spans="1:43" ht="24" hidden="1">
      <c r="A1" s="37" t="s">
        <v>86</v>
      </c>
    </row>
    <row r="2" spans="1:43" hidden="1">
      <c r="A2" s="25" t="s">
        <v>141</v>
      </c>
      <c r="B2" s="26" t="s">
        <v>55</v>
      </c>
      <c r="C2" s="26" t="s">
        <v>142</v>
      </c>
      <c r="D2" s="25" t="s">
        <v>57</v>
      </c>
      <c r="E2" s="26" t="s">
        <v>58</v>
      </c>
      <c r="F2" s="26" t="s">
        <v>143</v>
      </c>
      <c r="G2" s="26" t="s">
        <v>59</v>
      </c>
      <c r="H2" s="26" t="s">
        <v>143</v>
      </c>
      <c r="I2" s="26" t="s">
        <v>60</v>
      </c>
      <c r="J2" s="26" t="s">
        <v>143</v>
      </c>
      <c r="K2" s="26" t="s">
        <v>61</v>
      </c>
      <c r="L2" s="26" t="s">
        <v>143</v>
      </c>
      <c r="M2" s="26" t="s">
        <v>62</v>
      </c>
      <c r="N2" s="26" t="s">
        <v>143</v>
      </c>
      <c r="O2" s="26" t="s">
        <v>63</v>
      </c>
      <c r="P2" s="26" t="s">
        <v>143</v>
      </c>
      <c r="Q2" s="26" t="s">
        <v>64</v>
      </c>
      <c r="R2" s="26" t="s">
        <v>143</v>
      </c>
      <c r="S2" s="26" t="s">
        <v>65</v>
      </c>
      <c r="T2" s="26" t="s">
        <v>143</v>
      </c>
      <c r="U2" s="26" t="s">
        <v>66</v>
      </c>
      <c r="V2" s="26" t="s">
        <v>143</v>
      </c>
      <c r="W2" s="26" t="s">
        <v>67</v>
      </c>
      <c r="X2" s="26" t="s">
        <v>143</v>
      </c>
      <c r="Y2" s="26" t="s">
        <v>68</v>
      </c>
      <c r="Z2" s="26" t="s">
        <v>143</v>
      </c>
      <c r="AA2" s="26" t="s">
        <v>69</v>
      </c>
      <c r="AB2" s="26" t="s">
        <v>143</v>
      </c>
      <c r="AC2" s="26" t="s">
        <v>144</v>
      </c>
      <c r="AD2" s="26" t="s">
        <v>143</v>
      </c>
      <c r="AE2" s="26" t="s">
        <v>145</v>
      </c>
      <c r="AF2" s="26" t="s">
        <v>143</v>
      </c>
      <c r="AG2" s="26" t="s">
        <v>113</v>
      </c>
      <c r="AH2" s="26" t="s">
        <v>143</v>
      </c>
      <c r="AI2" s="26" t="s">
        <v>128</v>
      </c>
      <c r="AJ2" s="26" t="s">
        <v>129</v>
      </c>
      <c r="AK2" s="26" t="s">
        <v>130</v>
      </c>
      <c r="AL2" s="26" t="s">
        <v>131</v>
      </c>
      <c r="AM2" s="26" t="s">
        <v>132</v>
      </c>
      <c r="AN2" s="26" t="s">
        <v>133</v>
      </c>
      <c r="AO2" s="26" t="s">
        <v>134</v>
      </c>
      <c r="AP2" s="26" t="s">
        <v>135</v>
      </c>
    </row>
    <row r="3" spans="1:43" hidden="1">
      <c r="A3" s="53">
        <f>'参加申込書（ＷＥＢ）'!E5</f>
        <v>0</v>
      </c>
      <c r="B3" s="53">
        <f>'参加申込書（ＷＥＢ）'!E9</f>
        <v>0</v>
      </c>
      <c r="C3" s="53">
        <f>'参加申込書（ＷＥＢ）'!E8</f>
        <v>0</v>
      </c>
      <c r="D3" s="54" t="e">
        <f>'参加申込書（ＷＥＢ）'!#REF!</f>
        <v>#REF!</v>
      </c>
      <c r="E3" s="53">
        <f>'参加申込書（ＷＥＢ）'!J20</f>
        <v>0</v>
      </c>
      <c r="F3" s="53">
        <f>'参加申込書（ＷＥＢ）'!J19</f>
        <v>0</v>
      </c>
      <c r="G3" s="53">
        <f>'参加申込書（ＷＥＢ）'!J22</f>
        <v>0</v>
      </c>
      <c r="H3" s="53">
        <f>'参加申込書（ＷＥＢ）'!J21</f>
        <v>0</v>
      </c>
      <c r="I3" s="53">
        <f>'参加申込書（ＷＥＢ）'!J24</f>
        <v>0</v>
      </c>
      <c r="J3" s="53">
        <f>'参加申込書（ＷＥＢ）'!J23</f>
        <v>0</v>
      </c>
      <c r="K3" s="53">
        <f>'参加申込書（ＷＥＢ）'!J26</f>
        <v>0</v>
      </c>
      <c r="L3" s="53">
        <f>'参加申込書（ＷＥＢ）'!J25</f>
        <v>0</v>
      </c>
      <c r="M3" s="53">
        <f>'参加申込書（ＷＥＢ）'!J28</f>
        <v>0</v>
      </c>
      <c r="N3" s="53">
        <f>'参加申込書（ＷＥＢ）'!J27</f>
        <v>0</v>
      </c>
      <c r="O3" s="53">
        <f>'参加申込書（ＷＥＢ）'!J38</f>
        <v>0</v>
      </c>
      <c r="P3" s="53">
        <f>'参加申込書（ＷＥＢ）'!J37</f>
        <v>0</v>
      </c>
      <c r="Q3" s="53">
        <f>'参加申込書（ＷＥＢ）'!J40</f>
        <v>0</v>
      </c>
      <c r="R3" s="53">
        <f>'参加申込書（ＷＥＢ）'!J39</f>
        <v>0</v>
      </c>
      <c r="S3" s="53">
        <f>'参加申込書（ＷＥＢ）'!J42</f>
        <v>0</v>
      </c>
      <c r="T3" s="53">
        <f>'参加申込書（ＷＥＢ）'!J41</f>
        <v>0</v>
      </c>
      <c r="U3" s="53"/>
      <c r="V3" s="53"/>
      <c r="W3" s="53"/>
      <c r="X3" s="53"/>
      <c r="Y3" s="53"/>
      <c r="Z3" s="53"/>
      <c r="AA3" s="53"/>
      <c r="AB3" s="53"/>
      <c r="AC3" s="53">
        <f>'参加申込書（ＷＥＢ）'!E13</f>
        <v>0</v>
      </c>
      <c r="AD3" s="53">
        <f>'参加申込書（ＷＥＢ）'!E12</f>
        <v>0</v>
      </c>
      <c r="AE3" s="53">
        <f>'参加申込書（ＷＥＢ）'!Q13</f>
        <v>0</v>
      </c>
      <c r="AF3" s="53">
        <f>'参加申込書（ＷＥＢ）'!Q12</f>
        <v>0</v>
      </c>
      <c r="AG3" s="53">
        <f>'参加申込書（ＷＥＢ）'!AC13</f>
        <v>0</v>
      </c>
      <c r="AH3" s="53">
        <f>'参加申込書（ＷＥＢ）'!AC12</f>
        <v>0</v>
      </c>
      <c r="AI3" s="53">
        <f t="shared" ref="AI3:AP3" si="0">B5</f>
        <v>0</v>
      </c>
      <c r="AJ3" s="53">
        <f t="shared" si="0"/>
        <v>0</v>
      </c>
      <c r="AK3" s="53">
        <f t="shared" si="0"/>
        <v>0</v>
      </c>
      <c r="AL3" s="53">
        <f t="shared" si="0"/>
        <v>0</v>
      </c>
      <c r="AM3" s="53">
        <f t="shared" si="0"/>
        <v>0</v>
      </c>
      <c r="AN3" s="53">
        <f t="shared" si="0"/>
        <v>0</v>
      </c>
      <c r="AO3" s="53">
        <f t="shared" si="0"/>
        <v>0</v>
      </c>
      <c r="AP3" s="53">
        <f t="shared" si="0"/>
        <v>0</v>
      </c>
      <c r="AQ3" s="24" t="s">
        <v>136</v>
      </c>
    </row>
    <row r="4" spans="1:43" s="30" customFormat="1" hidden="1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30">
        <v>15</v>
      </c>
      <c r="P4" s="30">
        <v>16</v>
      </c>
      <c r="Q4" s="30">
        <v>17</v>
      </c>
      <c r="R4" s="30">
        <v>18</v>
      </c>
      <c r="S4" s="30">
        <v>19</v>
      </c>
      <c r="T4" s="30">
        <v>20</v>
      </c>
      <c r="U4" s="30">
        <v>21</v>
      </c>
      <c r="V4" s="30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  <c r="AC4" s="30">
        <v>29</v>
      </c>
      <c r="AD4" s="30">
        <v>30</v>
      </c>
      <c r="AE4" s="30">
        <v>31</v>
      </c>
      <c r="AF4" s="30">
        <v>32</v>
      </c>
      <c r="AG4" s="30">
        <v>33</v>
      </c>
      <c r="AH4" s="30">
        <v>34</v>
      </c>
      <c r="AI4" s="30">
        <v>35</v>
      </c>
      <c r="AJ4" s="30">
        <v>36</v>
      </c>
      <c r="AK4" s="30">
        <v>37</v>
      </c>
      <c r="AL4" s="30">
        <v>38</v>
      </c>
      <c r="AM4" s="30">
        <v>39</v>
      </c>
      <c r="AN4" s="30">
        <v>40</v>
      </c>
      <c r="AO4" s="30">
        <v>41</v>
      </c>
      <c r="AP4" s="30">
        <v>42</v>
      </c>
    </row>
    <row r="5" spans="1:43" s="30" customFormat="1" hidden="1">
      <c r="A5" s="48" t="s">
        <v>11</v>
      </c>
      <c r="B5" s="49">
        <f>M11</f>
        <v>0</v>
      </c>
      <c r="C5" s="49">
        <f>M12</f>
        <v>0</v>
      </c>
      <c r="D5" s="49">
        <f>M13</f>
        <v>0</v>
      </c>
      <c r="E5" s="49">
        <f>M14</f>
        <v>0</v>
      </c>
      <c r="F5" s="49">
        <f>M15</f>
        <v>0</v>
      </c>
      <c r="G5" s="49">
        <f>M16</f>
        <v>0</v>
      </c>
      <c r="H5" s="49">
        <f>M17</f>
        <v>0</v>
      </c>
      <c r="I5" s="49">
        <f>M18</f>
        <v>0</v>
      </c>
    </row>
    <row r="6" spans="1:43" ht="24">
      <c r="A6" s="37"/>
      <c r="B6" s="37"/>
      <c r="C6" s="37"/>
      <c r="D6" s="37"/>
      <c r="E6" s="37" t="s">
        <v>87</v>
      </c>
    </row>
    <row r="7" spans="1:43">
      <c r="A7" s="24" t="s">
        <v>80</v>
      </c>
      <c r="B7" s="24" t="s">
        <v>25</v>
      </c>
      <c r="C7" s="24" t="s">
        <v>26</v>
      </c>
      <c r="D7" s="24" t="s">
        <v>81</v>
      </c>
      <c r="E7" s="488" t="s">
        <v>88</v>
      </c>
      <c r="F7" s="488"/>
      <c r="G7" s="488"/>
      <c r="I7" s="488" t="s">
        <v>107</v>
      </c>
      <c r="J7" s="488"/>
      <c r="K7" s="488"/>
      <c r="M7" s="34" t="s">
        <v>146</v>
      </c>
      <c r="N7" s="114">
        <f>A3</f>
        <v>0</v>
      </c>
    </row>
    <row r="8" spans="1:43">
      <c r="A8" s="24">
        <f>IF('参加申込書（ＷＥＢ）'!E20="",0,1)</f>
        <v>0</v>
      </c>
      <c r="B8" s="24">
        <f>IF('参加申込書（ＷＥＢ）'!Y19="男",1,0)</f>
        <v>0</v>
      </c>
      <c r="C8" s="24">
        <f>IF('参加申込書（ＷＥＢ）'!Y19="女",1,0)</f>
        <v>0</v>
      </c>
      <c r="D8" s="24">
        <f>IF('参加申込書（ＷＥＢ）'!J20="",0,1)</f>
        <v>0</v>
      </c>
      <c r="E8" s="487" t="s">
        <v>79</v>
      </c>
      <c r="F8" s="487"/>
      <c r="G8" s="33">
        <f>SUM(D8:D26)</f>
        <v>0</v>
      </c>
      <c r="I8" s="31" t="s">
        <v>91</v>
      </c>
      <c r="J8" s="489">
        <f>'参加申込書（ＷＥＢ）'!E9</f>
        <v>0</v>
      </c>
      <c r="K8" s="490"/>
      <c r="L8" s="490"/>
      <c r="M8" s="34" t="s">
        <v>106</v>
      </c>
      <c r="N8" s="115" t="e">
        <f>D3</f>
        <v>#REF!</v>
      </c>
    </row>
    <row r="9" spans="1:43">
      <c r="E9" s="34" t="s">
        <v>82</v>
      </c>
      <c r="F9" s="35" t="s">
        <v>80</v>
      </c>
      <c r="G9" s="33">
        <f>SUM(A8:A26)</f>
        <v>0</v>
      </c>
      <c r="I9" s="31" t="s">
        <v>40</v>
      </c>
      <c r="J9" s="487">
        <f>'参加申込書（ＷＥＢ）'!E8</f>
        <v>0</v>
      </c>
      <c r="K9" s="487"/>
      <c r="L9" s="487"/>
      <c r="M9" s="487"/>
      <c r="N9" s="487"/>
    </row>
    <row r="10" spans="1:43">
      <c r="A10" s="24">
        <f>IF('参加申込書（ＷＥＢ）'!E22="",0,1)</f>
        <v>0</v>
      </c>
      <c r="B10" s="24">
        <f>IF('参加申込書（ＷＥＢ）'!Y21="男",1,0)</f>
        <v>0</v>
      </c>
      <c r="C10" s="24">
        <f>IF('参加申込書（ＷＥＢ）'!Y21="女",1,0)</f>
        <v>0</v>
      </c>
      <c r="D10" s="24">
        <f>IF('参加申込書（ＷＥＢ）'!J22="",0,1)</f>
        <v>0</v>
      </c>
      <c r="E10" s="36"/>
      <c r="F10" s="35" t="s">
        <v>83</v>
      </c>
      <c r="G10" s="33">
        <f>G8-G9</f>
        <v>0</v>
      </c>
      <c r="I10" s="31" t="s">
        <v>147</v>
      </c>
      <c r="J10" s="31" t="s">
        <v>90</v>
      </c>
      <c r="K10" s="31" t="s">
        <v>148</v>
      </c>
      <c r="L10" s="38" t="s">
        <v>10</v>
      </c>
      <c r="M10" s="38" t="s">
        <v>11</v>
      </c>
      <c r="N10" s="38" t="s">
        <v>12</v>
      </c>
    </row>
    <row r="11" spans="1:43" ht="13.5" customHeight="1">
      <c r="E11" s="36"/>
      <c r="F11" s="35" t="s">
        <v>84</v>
      </c>
      <c r="G11" s="33">
        <f>SUM(B8:B26)</f>
        <v>0</v>
      </c>
      <c r="I11" s="31">
        <v>1</v>
      </c>
      <c r="J11" s="116">
        <f>'参加申込書（ＷＥＢ）'!J20</f>
        <v>0</v>
      </c>
      <c r="K11" s="116">
        <f>'参加申込書（ＷＥＢ）'!J19</f>
        <v>0</v>
      </c>
      <c r="L11" s="31">
        <f>'参加申込書（ＷＥＢ）'!U19</f>
        <v>0</v>
      </c>
      <c r="M11" s="31">
        <f>'参加申込書（ＷＥＢ）'!Y19</f>
        <v>0</v>
      </c>
      <c r="N11" s="494" t="s">
        <v>149</v>
      </c>
    </row>
    <row r="12" spans="1:43">
      <c r="A12" s="24">
        <f>IF('参加申込書（ＷＥＢ）'!E24="",0,1)</f>
        <v>0</v>
      </c>
      <c r="B12" s="24">
        <f>IF('参加申込書（ＷＥＢ）'!Y23="男",1,0)</f>
        <v>0</v>
      </c>
      <c r="C12" s="24">
        <f>IF('参加申込書（ＷＥＢ）'!Y23="女",1,0)</f>
        <v>0</v>
      </c>
      <c r="D12" s="24">
        <f>IF('参加申込書（ＷＥＢ）'!J24="",0,1)</f>
        <v>0</v>
      </c>
      <c r="E12" s="36"/>
      <c r="F12" s="35" t="s">
        <v>85</v>
      </c>
      <c r="G12" s="33">
        <f>SUM(C8:C26)</f>
        <v>0</v>
      </c>
      <c r="I12" s="31">
        <v>2</v>
      </c>
      <c r="J12" s="116">
        <f>'参加申込書（ＷＥＢ）'!J22</f>
        <v>0</v>
      </c>
      <c r="K12" s="116">
        <f>'参加申込書（ＷＥＢ）'!J21</f>
        <v>0</v>
      </c>
      <c r="L12" s="31">
        <f>'参加申込書（ＷＥＢ）'!U21</f>
        <v>0</v>
      </c>
      <c r="M12" s="31">
        <f>'参加申込書（ＷＥＢ）'!Y21</f>
        <v>0</v>
      </c>
      <c r="N12" s="495"/>
    </row>
    <row r="13" spans="1:43">
      <c r="I13" s="31">
        <v>3</v>
      </c>
      <c r="J13" s="116">
        <f>'参加申込書（ＷＥＢ）'!J24</f>
        <v>0</v>
      </c>
      <c r="K13" s="116">
        <f>'参加申込書（ＷＥＢ）'!J23</f>
        <v>0</v>
      </c>
      <c r="L13" s="31">
        <f>'参加申込書（ＷＥＢ）'!U23</f>
        <v>0</v>
      </c>
      <c r="M13" s="31">
        <f>'参加申込書（ＷＥＢ）'!Y23</f>
        <v>0</v>
      </c>
      <c r="N13" s="495"/>
    </row>
    <row r="14" spans="1:43">
      <c r="A14" s="24">
        <f>IF('参加申込書（ＷＥＢ）'!E26="",0,1)</f>
        <v>0</v>
      </c>
      <c r="B14" s="24">
        <f>IF('参加申込書（ＷＥＢ）'!Y25="男",1,0)</f>
        <v>0</v>
      </c>
      <c r="C14" s="24">
        <f>IF('参加申込書（ＷＥＢ）'!Y25="女",1,0)</f>
        <v>0</v>
      </c>
      <c r="D14" s="24">
        <f>IF('参加申込書（ＷＥＢ）'!J26="",0,1)</f>
        <v>0</v>
      </c>
      <c r="I14" s="31">
        <v>4</v>
      </c>
      <c r="J14" s="116">
        <f>'参加申込書（ＷＥＢ）'!J26</f>
        <v>0</v>
      </c>
      <c r="K14" s="116">
        <f>'参加申込書（ＷＥＢ）'!J25</f>
        <v>0</v>
      </c>
      <c r="L14" s="31">
        <f>'参加申込書（ＷＥＢ）'!U25</f>
        <v>0</v>
      </c>
      <c r="M14" s="31">
        <f>'参加申込書（ＷＥＢ）'!Y25</f>
        <v>0</v>
      </c>
      <c r="N14" s="495"/>
    </row>
    <row r="15" spans="1:43">
      <c r="I15" s="31">
        <v>5</v>
      </c>
      <c r="J15" s="116">
        <f>'参加申込書（ＷＥＢ）'!J28</f>
        <v>0</v>
      </c>
      <c r="K15" s="116">
        <f>'参加申込書（ＷＥＢ）'!J27</f>
        <v>0</v>
      </c>
      <c r="L15" s="31">
        <f>'参加申込書（ＷＥＢ）'!U27</f>
        <v>0</v>
      </c>
      <c r="M15" s="31">
        <f>'参加申込書（ＷＥＢ）'!Y27</f>
        <v>0</v>
      </c>
      <c r="N15" s="495"/>
    </row>
    <row r="16" spans="1:43">
      <c r="A16" s="24">
        <f>IF('参加申込書（ＷＥＢ）'!E28="",0,1)</f>
        <v>0</v>
      </c>
      <c r="B16" s="24">
        <f>IF('参加申込書（ＷＥＢ）'!Y27="男",1,0)</f>
        <v>0</v>
      </c>
      <c r="C16" s="24">
        <f>IF('参加申込書（ＷＥＢ）'!Y27="女",1,0)</f>
        <v>0</v>
      </c>
      <c r="D16" s="24">
        <f>IF('参加申込書（ＷＥＢ）'!J28="",0,1)</f>
        <v>0</v>
      </c>
      <c r="I16" s="31">
        <v>6</v>
      </c>
      <c r="J16" s="116">
        <f>'参加申込書（ＷＥＢ）'!J38</f>
        <v>0</v>
      </c>
      <c r="K16" s="116">
        <f>'参加申込書（ＷＥＢ）'!J37</f>
        <v>0</v>
      </c>
      <c r="L16" s="31">
        <f>'参加申込書（ＷＥＢ）'!U37</f>
        <v>0</v>
      </c>
      <c r="M16" s="31">
        <f>'参加申込書（ＷＥＢ）'!Y37</f>
        <v>0</v>
      </c>
      <c r="N16" s="495"/>
    </row>
    <row r="17" spans="1:14">
      <c r="I17" s="31">
        <v>7</v>
      </c>
      <c r="J17" s="116">
        <f>'参加申込書（ＷＥＢ）'!J40</f>
        <v>0</v>
      </c>
      <c r="K17" s="116">
        <f>'参加申込書（ＷＥＢ）'!J39</f>
        <v>0</v>
      </c>
      <c r="L17" s="31">
        <f>'参加申込書（ＷＥＢ）'!U39</f>
        <v>0</v>
      </c>
      <c r="M17" s="31">
        <f>'参加申込書（ＷＥＢ）'!Y39</f>
        <v>0</v>
      </c>
      <c r="N17" s="495"/>
    </row>
    <row r="18" spans="1:14">
      <c r="A18" s="24">
        <f>IF('参加申込書（ＷＥＢ）'!E38="",0,1)</f>
        <v>0</v>
      </c>
      <c r="B18" s="24">
        <f>IF('参加申込書（ＷＥＢ）'!Y37="男",1,0)</f>
        <v>0</v>
      </c>
      <c r="C18" s="24">
        <f>IF('参加申込書（ＷＥＢ）'!Y37="女",1,0)</f>
        <v>0</v>
      </c>
      <c r="D18" s="24">
        <f>IF('参加申込書（ＷＥＢ）'!J38="",0,1)</f>
        <v>0</v>
      </c>
      <c r="I18" s="31">
        <v>8</v>
      </c>
      <c r="J18" s="116">
        <f>'参加申込書（ＷＥＢ）'!J42</f>
        <v>0</v>
      </c>
      <c r="K18" s="116">
        <f>'参加申込書（ＷＥＢ）'!J41</f>
        <v>0</v>
      </c>
      <c r="L18" s="31">
        <f>'参加申込書（ＷＥＢ）'!U41</f>
        <v>0</v>
      </c>
      <c r="M18" s="31">
        <f>'参加申込書（ＷＥＢ）'!Y41</f>
        <v>0</v>
      </c>
      <c r="N18" s="495"/>
    </row>
    <row r="19" spans="1:14">
      <c r="I19" s="31">
        <v>9</v>
      </c>
      <c r="J19" s="116"/>
      <c r="K19" s="116"/>
      <c r="L19" s="31"/>
      <c r="M19" s="31"/>
      <c r="N19" s="495"/>
    </row>
    <row r="20" spans="1:14">
      <c r="A20" s="24">
        <f>IF('参加申込書（ＷＥＢ）'!E40="",0,1)</f>
        <v>0</v>
      </c>
      <c r="B20" s="24">
        <f>IF('参加申込書（ＷＥＢ）'!Y39="男",1,0)</f>
        <v>0</v>
      </c>
      <c r="C20" s="24">
        <f>IF('参加申込書（ＷＥＢ）'!Y39="女",1,0)</f>
        <v>0</v>
      </c>
      <c r="D20" s="24">
        <f>IF('参加申込書（ＷＥＢ）'!J40="",0,1)</f>
        <v>0</v>
      </c>
      <c r="I20" s="31">
        <v>10</v>
      </c>
      <c r="J20" s="116"/>
      <c r="K20" s="116"/>
      <c r="L20" s="31"/>
      <c r="M20" s="31"/>
      <c r="N20" s="495"/>
    </row>
    <row r="21" spans="1:14">
      <c r="I21" s="31">
        <v>11</v>
      </c>
      <c r="J21" s="116"/>
      <c r="K21" s="116"/>
      <c r="L21" s="31"/>
      <c r="M21" s="31"/>
      <c r="N21" s="495"/>
    </row>
    <row r="22" spans="1:14">
      <c r="A22" s="24">
        <f>IF('参加申込書（ＷＥＢ）'!E42="",0,1)</f>
        <v>0</v>
      </c>
      <c r="B22" s="24">
        <f>IF('参加申込書（ＷＥＢ）'!Y41="男",1,0)</f>
        <v>0</v>
      </c>
      <c r="C22" s="24">
        <f>IF('参加申込書（ＷＥＢ）'!Y41="女",1,0)</f>
        <v>0</v>
      </c>
      <c r="D22" s="24">
        <f>IF('参加申込書（ＷＥＢ）'!J42="",0,1)</f>
        <v>0</v>
      </c>
      <c r="I22" s="31">
        <v>12</v>
      </c>
      <c r="J22" s="116"/>
      <c r="K22" s="116"/>
      <c r="L22" s="31"/>
      <c r="M22" s="31"/>
      <c r="N22" s="496"/>
    </row>
    <row r="23" spans="1:14">
      <c r="I23" s="491" t="s">
        <v>150</v>
      </c>
      <c r="J23" s="492"/>
      <c r="K23" s="492"/>
      <c r="L23" s="492"/>
      <c r="M23" s="493"/>
      <c r="N23" s="31" t="s">
        <v>12</v>
      </c>
    </row>
    <row r="24" spans="1:14">
      <c r="A24" s="24">
        <f>IF('参加申込書（ＷＥＢ）'!E40="",0,1)</f>
        <v>0</v>
      </c>
      <c r="B24" s="24">
        <f>IF('参加申込書（ＷＥＢ）'!Y39="男",1,0)</f>
        <v>0</v>
      </c>
      <c r="C24" s="24">
        <f>IF('参加申込書（ＷＥＢ）'!Y39="女",1,0)</f>
        <v>0</v>
      </c>
      <c r="D24" s="24">
        <f>IF('参加申込書（ＷＥＢ）'!J40="",0,1)</f>
        <v>0</v>
      </c>
      <c r="I24" s="481">
        <f>'参加申込書（ＷＥＢ）'!E43</f>
        <v>0</v>
      </c>
      <c r="J24" s="482"/>
      <c r="K24" s="482"/>
      <c r="L24" s="482"/>
      <c r="M24" s="483"/>
      <c r="N24" s="478">
        <f>'参加申込書（ＷＥＢ）'!AC44</f>
        <v>0</v>
      </c>
    </row>
    <row r="25" spans="1:14">
      <c r="I25" s="481"/>
      <c r="J25" s="482"/>
      <c r="K25" s="482"/>
      <c r="L25" s="482"/>
      <c r="M25" s="483"/>
      <c r="N25" s="479"/>
    </row>
    <row r="26" spans="1:14">
      <c r="A26" s="24">
        <f>IF('参加申込書（ＷＥＢ）'!E42="",0,1)</f>
        <v>0</v>
      </c>
      <c r="B26" s="24">
        <f>IF('参加申込書（ＷＥＢ）'!Y41="男",1,0)</f>
        <v>0</v>
      </c>
      <c r="C26" s="24">
        <f>IF('参加申込書（ＷＥＢ）'!Y41="女",1,0)</f>
        <v>0</v>
      </c>
      <c r="D26" s="24">
        <f>IF('参加申込書（ＷＥＢ）'!J42="",0,1)</f>
        <v>0</v>
      </c>
      <c r="I26" s="484"/>
      <c r="J26" s="485"/>
      <c r="K26" s="485"/>
      <c r="L26" s="485"/>
      <c r="M26" s="486"/>
      <c r="N26" s="480"/>
    </row>
    <row r="28" spans="1:14">
      <c r="I28" s="24" t="s">
        <v>104</v>
      </c>
    </row>
    <row r="29" spans="1:14">
      <c r="I29" s="24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"/>
  <sheetViews>
    <sheetView zoomScale="115" workbookViewId="0">
      <selection activeCell="A3" sqref="A3:AR3"/>
    </sheetView>
  </sheetViews>
  <sheetFormatPr defaultRowHeight="13.5"/>
  <cols>
    <col min="1" max="1" width="9" style="24"/>
    <col min="2" max="11" width="9" style="24" hidden="1" customWidth="1"/>
    <col min="12" max="12" width="0" style="24" hidden="1" customWidth="1"/>
    <col min="13" max="41" width="9" style="24" hidden="1" customWidth="1"/>
    <col min="42" max="16384" width="9" style="24"/>
  </cols>
  <sheetData>
    <row r="1" spans="1:45" ht="24">
      <c r="A1" s="37" t="s">
        <v>151</v>
      </c>
    </row>
    <row r="2" spans="1:45">
      <c r="A2" s="25" t="s">
        <v>54</v>
      </c>
      <c r="B2" s="26" t="s">
        <v>55</v>
      </c>
      <c r="C2" s="26" t="s">
        <v>56</v>
      </c>
      <c r="D2" s="25" t="s">
        <v>57</v>
      </c>
      <c r="E2" s="26" t="s">
        <v>58</v>
      </c>
      <c r="F2" s="26" t="s">
        <v>70</v>
      </c>
      <c r="G2" s="26" t="s">
        <v>59</v>
      </c>
      <c r="H2" s="26" t="s">
        <v>70</v>
      </c>
      <c r="I2" s="26" t="s">
        <v>60</v>
      </c>
      <c r="J2" s="26" t="s">
        <v>70</v>
      </c>
      <c r="K2" s="26" t="s">
        <v>61</v>
      </c>
      <c r="L2" s="26" t="s">
        <v>70</v>
      </c>
      <c r="M2" s="26" t="s">
        <v>62</v>
      </c>
      <c r="N2" s="26" t="s">
        <v>70</v>
      </c>
      <c r="O2" s="26" t="s">
        <v>63</v>
      </c>
      <c r="P2" s="26" t="s">
        <v>70</v>
      </c>
      <c r="Q2" s="26" t="s">
        <v>64</v>
      </c>
      <c r="R2" s="26" t="s">
        <v>70</v>
      </c>
      <c r="S2" s="26" t="s">
        <v>65</v>
      </c>
      <c r="T2" s="26" t="s">
        <v>70</v>
      </c>
      <c r="U2" s="26" t="s">
        <v>66</v>
      </c>
      <c r="V2" s="26" t="s">
        <v>70</v>
      </c>
      <c r="W2" s="26" t="s">
        <v>67</v>
      </c>
      <c r="X2" s="26" t="s">
        <v>70</v>
      </c>
      <c r="Y2" s="26" t="s">
        <v>68</v>
      </c>
      <c r="Z2" s="26" t="s">
        <v>70</v>
      </c>
      <c r="AA2" s="26" t="s">
        <v>69</v>
      </c>
      <c r="AB2" s="26" t="s">
        <v>70</v>
      </c>
      <c r="AC2" s="26" t="s">
        <v>101</v>
      </c>
      <c r="AD2" s="26" t="s">
        <v>70</v>
      </c>
      <c r="AE2" s="26" t="s">
        <v>102</v>
      </c>
      <c r="AF2" s="26" t="s">
        <v>70</v>
      </c>
      <c r="AG2" s="26" t="s">
        <v>113</v>
      </c>
      <c r="AH2" s="26" t="s">
        <v>98</v>
      </c>
      <c r="AI2" s="26" t="s">
        <v>128</v>
      </c>
      <c r="AJ2" s="26" t="s">
        <v>129</v>
      </c>
      <c r="AK2" s="26" t="s">
        <v>130</v>
      </c>
      <c r="AL2" s="26" t="s">
        <v>131</v>
      </c>
      <c r="AM2" s="26" t="s">
        <v>132</v>
      </c>
      <c r="AN2" s="26" t="s">
        <v>133</v>
      </c>
      <c r="AO2" s="26" t="s">
        <v>134</v>
      </c>
      <c r="AP2" s="26" t="s">
        <v>135</v>
      </c>
      <c r="AQ2" s="128" t="s">
        <v>16</v>
      </c>
      <c r="AR2" s="128" t="s">
        <v>12</v>
      </c>
    </row>
    <row r="3" spans="1:45">
      <c r="A3" s="53">
        <f>'参加申込書（ＷＥＢ）'!E5</f>
        <v>0</v>
      </c>
      <c r="B3" s="53">
        <f>'参加申込書（ＷＥＢ）'!E9</f>
        <v>0</v>
      </c>
      <c r="C3" s="53">
        <f>'参加申込書（ＷＥＢ）'!E8</f>
        <v>0</v>
      </c>
      <c r="D3" s="54" t="e">
        <f>IF('参加申込書（ＷＥＢ）'!#REF!="兵庫県",'参加申込書（ＷＥＢ）'!#REF!,'参加申込書（ＷＥＢ）'!#REF!)</f>
        <v>#REF!</v>
      </c>
      <c r="E3" s="53">
        <f>'参加申込書（ＷＥＢ）'!J20</f>
        <v>0</v>
      </c>
      <c r="F3" s="53">
        <f>'参加申込書（ＷＥＢ）'!J19</f>
        <v>0</v>
      </c>
      <c r="G3" s="53">
        <f>'参加申込書（ＷＥＢ）'!J22</f>
        <v>0</v>
      </c>
      <c r="H3" s="53">
        <f>'参加申込書（ＷＥＢ）'!J21</f>
        <v>0</v>
      </c>
      <c r="I3" s="53">
        <f>'参加申込書（ＷＥＢ）'!J24</f>
        <v>0</v>
      </c>
      <c r="J3" s="53">
        <f>'参加申込書（ＷＥＢ）'!J23</f>
        <v>0</v>
      </c>
      <c r="K3" s="53">
        <f>'参加申込書（ＷＥＢ）'!J26</f>
        <v>0</v>
      </c>
      <c r="L3" s="53">
        <f>'参加申込書（ＷＥＢ）'!J25</f>
        <v>0</v>
      </c>
      <c r="M3" s="53">
        <f>'参加申込書（ＷＥＢ）'!J28</f>
        <v>0</v>
      </c>
      <c r="N3" s="53">
        <f>'参加申込書（ＷＥＢ）'!J27</f>
        <v>0</v>
      </c>
      <c r="O3" s="53">
        <f>'参加申込書（ＷＥＢ）'!J38</f>
        <v>0</v>
      </c>
      <c r="P3" s="53">
        <f>'参加申込書（ＷＥＢ）'!J37</f>
        <v>0</v>
      </c>
      <c r="Q3" s="53">
        <f>'参加申込書（ＷＥＢ）'!J40</f>
        <v>0</v>
      </c>
      <c r="R3" s="53">
        <f>'参加申込書（ＷＥＢ）'!J39</f>
        <v>0</v>
      </c>
      <c r="S3" s="53">
        <f>'参加申込書（ＷＥＢ）'!J42</f>
        <v>0</v>
      </c>
      <c r="T3" s="53">
        <f>'参加申込書（ＷＥＢ）'!J41</f>
        <v>0</v>
      </c>
      <c r="U3" s="53"/>
      <c r="V3" s="53"/>
      <c r="W3" s="53"/>
      <c r="X3" s="53"/>
      <c r="Y3" s="53"/>
      <c r="Z3" s="53"/>
      <c r="AA3" s="53"/>
      <c r="AB3" s="53"/>
      <c r="AC3" s="53">
        <f>'参加申込書（ＷＥＢ）'!E13</f>
        <v>0</v>
      </c>
      <c r="AD3" s="53">
        <f>'参加申込書（ＷＥＢ）'!E12</f>
        <v>0</v>
      </c>
      <c r="AE3" s="53">
        <f>'参加申込書（ＷＥＢ）'!Q13</f>
        <v>0</v>
      </c>
      <c r="AF3" s="53">
        <f>'参加申込書（ＷＥＢ）'!Q12</f>
        <v>0</v>
      </c>
      <c r="AG3" s="53">
        <f>'参加申込書（ＷＥＢ）'!AC13</f>
        <v>0</v>
      </c>
      <c r="AH3" s="53">
        <f>'参加申込書（ＷＥＢ）'!AC12</f>
        <v>0</v>
      </c>
      <c r="AI3" s="53">
        <f>B5</f>
        <v>0</v>
      </c>
      <c r="AJ3" s="53">
        <f t="shared" ref="AJ3:AP3" si="0">C5</f>
        <v>0</v>
      </c>
      <c r="AK3" s="53">
        <f t="shared" si="0"/>
        <v>0</v>
      </c>
      <c r="AL3" s="53">
        <f t="shared" si="0"/>
        <v>0</v>
      </c>
      <c r="AM3" s="53">
        <f t="shared" si="0"/>
        <v>0</v>
      </c>
      <c r="AN3" s="53">
        <f t="shared" si="0"/>
        <v>0</v>
      </c>
      <c r="AO3" s="53">
        <f t="shared" si="0"/>
        <v>0</v>
      </c>
      <c r="AP3" s="53">
        <f t="shared" si="0"/>
        <v>0</v>
      </c>
      <c r="AQ3" s="123">
        <f>'参加申込書（ＷＥＢ）'!E44</f>
        <v>0</v>
      </c>
      <c r="AR3" s="129">
        <f>IF('参加申込書（ＷＥＢ）'!AC44="選んでください","",'参加申込書（ＷＥＢ）'!AC44)</f>
        <v>0</v>
      </c>
      <c r="AS3" s="24" t="s">
        <v>186</v>
      </c>
    </row>
    <row r="4" spans="1:45" s="30" customFormat="1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30">
        <v>15</v>
      </c>
      <c r="P4" s="30">
        <v>16</v>
      </c>
      <c r="Q4" s="30">
        <v>17</v>
      </c>
      <c r="R4" s="30">
        <v>18</v>
      </c>
      <c r="S4" s="30">
        <v>19</v>
      </c>
      <c r="T4" s="30">
        <v>20</v>
      </c>
      <c r="U4" s="30">
        <v>21</v>
      </c>
      <c r="V4" s="30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  <c r="AC4" s="30">
        <v>29</v>
      </c>
      <c r="AD4" s="30">
        <v>30</v>
      </c>
      <c r="AE4" s="30">
        <v>31</v>
      </c>
      <c r="AF4" s="30">
        <v>32</v>
      </c>
      <c r="AG4" s="30">
        <v>33</v>
      </c>
      <c r="AH4" s="30">
        <v>34</v>
      </c>
      <c r="AI4" s="30">
        <v>35</v>
      </c>
      <c r="AJ4" s="30">
        <v>36</v>
      </c>
      <c r="AK4" s="30">
        <v>37</v>
      </c>
      <c r="AL4" s="30">
        <v>38</v>
      </c>
      <c r="AM4" s="30">
        <v>39</v>
      </c>
      <c r="AN4" s="30">
        <v>40</v>
      </c>
      <c r="AO4" s="30">
        <v>41</v>
      </c>
      <c r="AP4" s="30">
        <v>42</v>
      </c>
      <c r="AQ4" s="30">
        <v>43</v>
      </c>
      <c r="AR4" s="30">
        <v>44</v>
      </c>
      <c r="AS4" s="30" t="s">
        <v>187</v>
      </c>
    </row>
    <row r="5" spans="1:45" s="30" customFormat="1" hidden="1">
      <c r="A5" s="48" t="s">
        <v>11</v>
      </c>
      <c r="B5" s="49">
        <f>M11</f>
        <v>0</v>
      </c>
      <c r="C5" s="49">
        <f>M12</f>
        <v>0</v>
      </c>
      <c r="D5" s="49">
        <f>M13</f>
        <v>0</v>
      </c>
      <c r="E5" s="49">
        <f>M14</f>
        <v>0</v>
      </c>
      <c r="F5" s="49">
        <f>M15</f>
        <v>0</v>
      </c>
      <c r="G5" s="49">
        <f>M16</f>
        <v>0</v>
      </c>
      <c r="H5" s="49">
        <f>M17</f>
        <v>0</v>
      </c>
      <c r="I5" s="49">
        <f>M18</f>
        <v>0</v>
      </c>
    </row>
    <row r="6" spans="1:45" ht="24" hidden="1">
      <c r="A6" s="37" t="s">
        <v>87</v>
      </c>
    </row>
    <row r="7" spans="1:45" hidden="1">
      <c r="A7" s="24" t="s">
        <v>80</v>
      </c>
      <c r="B7" s="24" t="s">
        <v>25</v>
      </c>
      <c r="C7" s="24" t="s">
        <v>26</v>
      </c>
      <c r="D7" s="24" t="s">
        <v>81</v>
      </c>
      <c r="E7" s="488" t="s">
        <v>88</v>
      </c>
      <c r="F7" s="488"/>
      <c r="G7" s="488"/>
      <c r="I7" s="488" t="s">
        <v>107</v>
      </c>
      <c r="J7" s="488"/>
      <c r="K7" s="488"/>
      <c r="M7" s="34" t="s">
        <v>105</v>
      </c>
      <c r="N7" s="46">
        <f>A3</f>
        <v>0</v>
      </c>
    </row>
    <row r="8" spans="1:45" hidden="1">
      <c r="A8" s="24">
        <f>IF('参加申込書（ＷＥＢ）'!E20="",0,1)</f>
        <v>0</v>
      </c>
      <c r="B8" s="24">
        <f>IF('参加申込書（ＷＥＢ）'!Y19="男",1,0)</f>
        <v>0</v>
      </c>
      <c r="C8" s="24">
        <f>IF('参加申込書（ＷＥＢ）'!Y19="女",1,0)</f>
        <v>0</v>
      </c>
      <c r="D8" s="24">
        <f>IF('参加申込書（ＷＥＢ）'!J20="",0,1)</f>
        <v>0</v>
      </c>
      <c r="E8" s="487" t="s">
        <v>79</v>
      </c>
      <c r="F8" s="487"/>
      <c r="G8" s="33">
        <f>SUM(D8:D22)</f>
        <v>0</v>
      </c>
      <c r="I8" s="31" t="s">
        <v>91</v>
      </c>
      <c r="J8" s="489">
        <f>'参加申込書（ＷＥＢ）'!E9</f>
        <v>0</v>
      </c>
      <c r="K8" s="490"/>
      <c r="L8" s="490"/>
      <c r="M8" s="34" t="s">
        <v>106</v>
      </c>
      <c r="N8" s="47" t="e">
        <f>D3</f>
        <v>#REF!</v>
      </c>
    </row>
    <row r="9" spans="1:45" hidden="1">
      <c r="E9" s="34" t="s">
        <v>82</v>
      </c>
      <c r="F9" s="35" t="s">
        <v>80</v>
      </c>
      <c r="G9" s="33">
        <f>SUM(A8:A22)</f>
        <v>0</v>
      </c>
      <c r="I9" s="31" t="s">
        <v>19</v>
      </c>
      <c r="J9" s="487">
        <f>'参加申込書（ＷＥＢ）'!E8</f>
        <v>0</v>
      </c>
      <c r="K9" s="487"/>
      <c r="L9" s="487"/>
      <c r="M9" s="487"/>
      <c r="N9" s="487"/>
    </row>
    <row r="10" spans="1:45" hidden="1">
      <c r="A10" s="24">
        <f>IF('参加申込書（ＷＥＢ）'!E22="",0,1)</f>
        <v>0</v>
      </c>
      <c r="B10" s="24">
        <f>IF('参加申込書（ＷＥＢ）'!Y21="男",1,0)</f>
        <v>0</v>
      </c>
      <c r="C10" s="24">
        <f>IF('参加申込書（ＷＥＢ）'!Y21="女",1,0)</f>
        <v>0</v>
      </c>
      <c r="D10" s="24">
        <f>IF('参加申込書（ＷＥＢ）'!J22="",0,1)</f>
        <v>0</v>
      </c>
      <c r="E10" s="36"/>
      <c r="F10" s="35" t="s">
        <v>83</v>
      </c>
      <c r="G10" s="33">
        <f>G8-G9</f>
        <v>0</v>
      </c>
      <c r="I10" s="31" t="s">
        <v>89</v>
      </c>
      <c r="J10" s="31" t="s">
        <v>90</v>
      </c>
      <c r="K10" s="31" t="s">
        <v>19</v>
      </c>
      <c r="L10" s="38" t="s">
        <v>10</v>
      </c>
      <c r="M10" s="38" t="s">
        <v>11</v>
      </c>
      <c r="N10" s="38" t="s">
        <v>12</v>
      </c>
    </row>
    <row r="11" spans="1:45" hidden="1">
      <c r="E11" s="36"/>
      <c r="F11" s="35" t="s">
        <v>84</v>
      </c>
      <c r="G11" s="33">
        <f>SUM(B8:B22)</f>
        <v>0</v>
      </c>
      <c r="I11" s="31">
        <v>1</v>
      </c>
      <c r="J11" s="45">
        <f>'参加申込書（ＷＥＢ）'!J20</f>
        <v>0</v>
      </c>
      <c r="K11" s="45">
        <f>'参加申込書（ＷＥＢ）'!J19</f>
        <v>0</v>
      </c>
      <c r="L11" s="32">
        <f>'参加申込書（ＷＥＢ）'!U19</f>
        <v>0</v>
      </c>
      <c r="M11" s="31">
        <f>'参加申込書（ＷＥＢ）'!Y19</f>
        <v>0</v>
      </c>
      <c r="N11" s="494" t="s">
        <v>112</v>
      </c>
    </row>
    <row r="12" spans="1:45" hidden="1">
      <c r="A12" s="24">
        <f>IF('参加申込書（ＷＥＢ）'!E24="",0,1)</f>
        <v>0</v>
      </c>
      <c r="B12" s="24">
        <f>IF('参加申込書（ＷＥＢ）'!Y23="男",1,0)</f>
        <v>0</v>
      </c>
      <c r="C12" s="24">
        <f>IF('参加申込書（ＷＥＢ）'!Y23="女",1,0)</f>
        <v>0</v>
      </c>
      <c r="D12" s="24">
        <f>IF('参加申込書（ＷＥＢ）'!J24="",0,1)</f>
        <v>0</v>
      </c>
      <c r="E12" s="36"/>
      <c r="F12" s="35" t="s">
        <v>85</v>
      </c>
      <c r="G12" s="33">
        <f>SUM(C8:C22)</f>
        <v>0</v>
      </c>
      <c r="I12" s="31">
        <v>2</v>
      </c>
      <c r="J12" s="45">
        <f>'参加申込書（ＷＥＢ）'!J22</f>
        <v>0</v>
      </c>
      <c r="K12" s="45">
        <f>'参加申込書（ＷＥＢ）'!J21</f>
        <v>0</v>
      </c>
      <c r="L12" s="32">
        <f>'参加申込書（ＷＥＢ）'!U21</f>
        <v>0</v>
      </c>
      <c r="M12" s="31">
        <f>'参加申込書（ＷＥＢ）'!Y21</f>
        <v>0</v>
      </c>
      <c r="N12" s="495"/>
    </row>
    <row r="13" spans="1:45" hidden="1">
      <c r="I13" s="31">
        <v>3</v>
      </c>
      <c r="J13" s="45">
        <f>'参加申込書（ＷＥＢ）'!J24</f>
        <v>0</v>
      </c>
      <c r="K13" s="45">
        <f>'参加申込書（ＷＥＢ）'!J23</f>
        <v>0</v>
      </c>
      <c r="L13" s="32">
        <f>'参加申込書（ＷＥＢ）'!U23</f>
        <v>0</v>
      </c>
      <c r="M13" s="31">
        <f>'参加申込書（ＷＥＢ）'!Y23</f>
        <v>0</v>
      </c>
      <c r="N13" s="495"/>
    </row>
    <row r="14" spans="1:45" hidden="1">
      <c r="A14" s="24">
        <f>IF('参加申込書（ＷＥＢ）'!E26="",0,1)</f>
        <v>0</v>
      </c>
      <c r="B14" s="24">
        <f>IF('参加申込書（ＷＥＢ）'!Y25="男",1,0)</f>
        <v>0</v>
      </c>
      <c r="C14" s="24">
        <f>IF('参加申込書（ＷＥＢ）'!Y25="女",1,0)</f>
        <v>0</v>
      </c>
      <c r="D14" s="24">
        <f>IF('参加申込書（ＷＥＢ）'!J26="",0,1)</f>
        <v>0</v>
      </c>
      <c r="I14" s="31">
        <v>4</v>
      </c>
      <c r="J14" s="45">
        <f>'参加申込書（ＷＥＢ）'!J26</f>
        <v>0</v>
      </c>
      <c r="K14" s="45">
        <f>'参加申込書（ＷＥＢ）'!J25</f>
        <v>0</v>
      </c>
      <c r="L14" s="32">
        <f>'参加申込書（ＷＥＢ）'!U25</f>
        <v>0</v>
      </c>
      <c r="M14" s="31">
        <f>'参加申込書（ＷＥＢ）'!Y25</f>
        <v>0</v>
      </c>
      <c r="N14" s="495"/>
    </row>
    <row r="15" spans="1:45" hidden="1">
      <c r="I15" s="31">
        <v>5</v>
      </c>
      <c r="J15" s="45">
        <f>'参加申込書（ＷＥＢ）'!J28</f>
        <v>0</v>
      </c>
      <c r="K15" s="45">
        <f>'参加申込書（ＷＥＢ）'!J27</f>
        <v>0</v>
      </c>
      <c r="L15" s="32">
        <f>'参加申込書（ＷＥＢ）'!U27</f>
        <v>0</v>
      </c>
      <c r="M15" s="31">
        <f>'参加申込書（ＷＥＢ）'!Y27</f>
        <v>0</v>
      </c>
      <c r="N15" s="495"/>
    </row>
    <row r="16" spans="1:45" hidden="1">
      <c r="A16" s="24">
        <f>IF('参加申込書（ＷＥＢ）'!E28="",0,1)</f>
        <v>0</v>
      </c>
      <c r="B16" s="24">
        <f>IF('参加申込書（ＷＥＢ）'!Y27="男",1,0)</f>
        <v>0</v>
      </c>
      <c r="C16" s="24">
        <f>IF('参加申込書（ＷＥＢ）'!Y27="女",1,0)</f>
        <v>0</v>
      </c>
      <c r="D16" s="24">
        <f>IF('参加申込書（ＷＥＢ）'!J28="",0,1)</f>
        <v>0</v>
      </c>
      <c r="I16" s="31">
        <v>6</v>
      </c>
      <c r="J16" s="45">
        <f>'参加申込書（ＷＥＢ）'!J38</f>
        <v>0</v>
      </c>
      <c r="K16" s="45">
        <f>'参加申込書（ＷＥＢ）'!J37</f>
        <v>0</v>
      </c>
      <c r="L16" s="32">
        <f>'参加申込書（ＷＥＢ）'!U37</f>
        <v>0</v>
      </c>
      <c r="M16" s="31">
        <f>'参加申込書（ＷＥＢ）'!Y37</f>
        <v>0</v>
      </c>
      <c r="N16" s="495"/>
    </row>
    <row r="17" spans="1:63" hidden="1">
      <c r="I17" s="31">
        <v>7</v>
      </c>
      <c r="J17" s="45">
        <f>'参加申込書（ＷＥＢ）'!J40</f>
        <v>0</v>
      </c>
      <c r="K17" s="45">
        <f>'参加申込書（ＷＥＢ）'!J39</f>
        <v>0</v>
      </c>
      <c r="L17" s="32">
        <f>'参加申込書（ＷＥＢ）'!U39</f>
        <v>0</v>
      </c>
      <c r="M17" s="31">
        <f>'参加申込書（ＷＥＢ）'!Y39</f>
        <v>0</v>
      </c>
      <c r="N17" s="495"/>
    </row>
    <row r="18" spans="1:63" hidden="1">
      <c r="A18" s="24">
        <f>IF('参加申込書（ＷＥＢ）'!E38="",0,1)</f>
        <v>0</v>
      </c>
      <c r="B18" s="24">
        <f>IF('参加申込書（ＷＥＢ）'!Y37="男",1,0)</f>
        <v>0</v>
      </c>
      <c r="C18" s="24">
        <f>IF('参加申込書（ＷＥＢ）'!Y37="女",1,0)</f>
        <v>0</v>
      </c>
      <c r="D18" s="24">
        <f>IF('参加申込書（ＷＥＢ）'!J38="",0,1)</f>
        <v>0</v>
      </c>
      <c r="I18" s="31">
        <v>8</v>
      </c>
      <c r="J18" s="45">
        <f>'参加申込書（ＷＥＢ）'!J42</f>
        <v>0</v>
      </c>
      <c r="K18" s="45">
        <f>'参加申込書（ＷＥＢ）'!J41</f>
        <v>0</v>
      </c>
      <c r="L18" s="32">
        <f>'参加申込書（ＷＥＢ）'!U41</f>
        <v>0</v>
      </c>
      <c r="M18" s="31">
        <f>'参加申込書（ＷＥＢ）'!Y41</f>
        <v>0</v>
      </c>
      <c r="N18" s="496"/>
    </row>
    <row r="19" spans="1:63" hidden="1">
      <c r="I19" s="39" t="s">
        <v>92</v>
      </c>
      <c r="J19" s="40"/>
      <c r="K19" s="40"/>
      <c r="L19" s="40"/>
      <c r="M19" s="41"/>
      <c r="N19" s="31" t="s">
        <v>12</v>
      </c>
    </row>
    <row r="20" spans="1:63" hidden="1">
      <c r="A20" s="24">
        <f>IF('参加申込書（ＷＥＢ）'!E40="",0,1)</f>
        <v>0</v>
      </c>
      <c r="B20" s="24">
        <f>IF('参加申込書（ＷＥＢ）'!Y39="男",1,0)</f>
        <v>0</v>
      </c>
      <c r="C20" s="24">
        <f>IF('参加申込書（ＷＥＢ）'!Y39="女",1,0)</f>
        <v>0</v>
      </c>
      <c r="D20" s="24">
        <f>IF('参加申込書（ＷＥＢ）'!J40="",0,1)</f>
        <v>0</v>
      </c>
      <c r="I20" s="497">
        <f>'参加申込書（ＷＥＢ）'!E43</f>
        <v>0</v>
      </c>
      <c r="J20" s="498"/>
      <c r="K20" s="498"/>
      <c r="L20" s="498"/>
      <c r="M20" s="499"/>
      <c r="N20" s="478">
        <f>'参加申込書（ＷＥＢ）'!AC44</f>
        <v>0</v>
      </c>
    </row>
    <row r="21" spans="1:63" hidden="1">
      <c r="I21" s="497"/>
      <c r="J21" s="498"/>
      <c r="K21" s="498"/>
      <c r="L21" s="498"/>
      <c r="M21" s="499"/>
      <c r="N21" s="479"/>
    </row>
    <row r="22" spans="1:63" hidden="1">
      <c r="A22" s="24">
        <f>IF('参加申込書（ＷＥＢ）'!E42="",0,1)</f>
        <v>0</v>
      </c>
      <c r="B22" s="24">
        <f>IF('参加申込書（ＷＥＢ）'!Y41="男",1,0)</f>
        <v>0</v>
      </c>
      <c r="C22" s="24">
        <f>IF('参加申込書（ＷＥＢ）'!Y41="女",1,0)</f>
        <v>0</v>
      </c>
      <c r="D22" s="24">
        <f>IF('参加申込書（ＷＥＢ）'!J42="",0,1)</f>
        <v>0</v>
      </c>
      <c r="I22" s="500"/>
      <c r="J22" s="501"/>
      <c r="K22" s="501"/>
      <c r="L22" s="501"/>
      <c r="M22" s="502"/>
      <c r="N22" s="480"/>
    </row>
    <row r="23" spans="1:63" hidden="1"/>
    <row r="24" spans="1:63" hidden="1">
      <c r="I24" s="24" t="s">
        <v>104</v>
      </c>
    </row>
    <row r="25" spans="1:63" hidden="1">
      <c r="I25" s="24">
        <f>I20</f>
        <v>0</v>
      </c>
    </row>
    <row r="26" spans="1:63" ht="24" hidden="1">
      <c r="A26" s="37" t="s">
        <v>152</v>
      </c>
    </row>
    <row r="27" spans="1:63" s="117" customFormat="1" ht="11.25" hidden="1">
      <c r="A27" s="117" t="s">
        <v>153</v>
      </c>
      <c r="B27" s="118" t="s">
        <v>153</v>
      </c>
      <c r="C27" s="117" t="s">
        <v>49</v>
      </c>
      <c r="D27" s="117" t="s">
        <v>91</v>
      </c>
      <c r="E27" s="117" t="s">
        <v>154</v>
      </c>
      <c r="F27" s="117" t="s">
        <v>155</v>
      </c>
      <c r="G27" s="117" t="s">
        <v>156</v>
      </c>
      <c r="H27" s="117" t="s">
        <v>157</v>
      </c>
      <c r="I27" s="117" t="s">
        <v>158</v>
      </c>
      <c r="J27" s="117" t="s">
        <v>159</v>
      </c>
      <c r="K27" s="117" t="s">
        <v>3</v>
      </c>
      <c r="L27" s="117" t="s">
        <v>160</v>
      </c>
      <c r="M27" s="117" t="s">
        <v>161</v>
      </c>
      <c r="N27" s="117" t="s">
        <v>162</v>
      </c>
      <c r="O27" s="117" t="s">
        <v>163</v>
      </c>
      <c r="P27" s="119" t="s">
        <v>164</v>
      </c>
      <c r="Q27" s="117" t="s">
        <v>165</v>
      </c>
      <c r="R27" s="117" t="s">
        <v>143</v>
      </c>
      <c r="S27" s="117" t="s">
        <v>10</v>
      </c>
      <c r="T27" s="117" t="s">
        <v>11</v>
      </c>
      <c r="U27" s="117" t="s">
        <v>166</v>
      </c>
      <c r="V27" s="117" t="s">
        <v>167</v>
      </c>
      <c r="W27" s="117" t="s">
        <v>168</v>
      </c>
      <c r="X27" s="117" t="s">
        <v>169</v>
      </c>
      <c r="Y27" s="117" t="s">
        <v>10</v>
      </c>
      <c r="Z27" s="117" t="s">
        <v>11</v>
      </c>
      <c r="AA27" s="117" t="s">
        <v>167</v>
      </c>
      <c r="AB27" s="117" t="s">
        <v>170</v>
      </c>
      <c r="AC27" s="117" t="s">
        <v>171</v>
      </c>
      <c r="AD27" s="117" t="s">
        <v>10</v>
      </c>
      <c r="AE27" s="117" t="s">
        <v>11</v>
      </c>
      <c r="AF27" s="117" t="s">
        <v>167</v>
      </c>
      <c r="AG27" s="117" t="s">
        <v>172</v>
      </c>
      <c r="AH27" s="117" t="s">
        <v>169</v>
      </c>
      <c r="AI27" s="117" t="s">
        <v>10</v>
      </c>
      <c r="AJ27" s="117" t="s">
        <v>11</v>
      </c>
      <c r="AK27" s="117" t="s">
        <v>167</v>
      </c>
      <c r="AL27" s="117" t="s">
        <v>173</v>
      </c>
      <c r="AM27" s="117" t="s">
        <v>171</v>
      </c>
      <c r="AN27" s="117" t="s">
        <v>10</v>
      </c>
      <c r="AO27" s="117" t="s">
        <v>11</v>
      </c>
      <c r="AP27" s="117" t="s">
        <v>167</v>
      </c>
      <c r="AQ27" s="117" t="s">
        <v>174</v>
      </c>
      <c r="AR27" s="117" t="s">
        <v>171</v>
      </c>
      <c r="AS27" s="117" t="s">
        <v>10</v>
      </c>
      <c r="AT27" s="117" t="s">
        <v>11</v>
      </c>
      <c r="AU27" s="117" t="s">
        <v>167</v>
      </c>
      <c r="AV27" s="117" t="s">
        <v>175</v>
      </c>
      <c r="AW27" s="117" t="s">
        <v>171</v>
      </c>
      <c r="AX27" s="117" t="s">
        <v>10</v>
      </c>
      <c r="AY27" s="117" t="s">
        <v>11</v>
      </c>
      <c r="AZ27" s="117" t="s">
        <v>167</v>
      </c>
      <c r="BA27" s="117" t="s">
        <v>176</v>
      </c>
      <c r="BB27" s="117" t="s">
        <v>171</v>
      </c>
      <c r="BC27" s="117" t="s">
        <v>10</v>
      </c>
      <c r="BD27" s="117" t="s">
        <v>11</v>
      </c>
      <c r="BE27" s="117" t="s">
        <v>167</v>
      </c>
      <c r="BF27" s="120" t="s">
        <v>177</v>
      </c>
      <c r="BG27" s="121" t="s">
        <v>178</v>
      </c>
      <c r="BH27" s="122" t="s">
        <v>179</v>
      </c>
      <c r="BI27" s="121" t="s">
        <v>178</v>
      </c>
      <c r="BJ27" s="121"/>
      <c r="BK27" s="121"/>
    </row>
    <row r="28" spans="1:63" hidden="1">
      <c r="A28" s="123" t="str">
        <f>IF('参加申込書（ＷＥＢ）'!E5="","",'参加申込書（ＷＥＢ）'!E5)</f>
        <v/>
      </c>
      <c r="B28" s="123"/>
      <c r="C28" s="123" t="str">
        <f>IF('参加申込書（ＷＥＢ）'!P7="","",'参加申込書（ＷＥＢ）'!P7)</f>
        <v/>
      </c>
      <c r="D28" s="123">
        <f>'参加申込書（ＷＥＢ）'!E9</f>
        <v>0</v>
      </c>
      <c r="E28" s="123" t="str">
        <f>IF('参加申込書（ＷＥＢ）'!E8="","",'参加申込書（ＷＥＢ）'!E8)</f>
        <v/>
      </c>
      <c r="F28" s="123" t="str">
        <f>IF('参加申込書（ＷＥＢ）'!E13="","",'参加申込書（ＷＥＢ）'!E13)</f>
        <v/>
      </c>
      <c r="G28" s="123" t="str">
        <f>IF('参加申込書（ＷＥＢ）'!Q13="","",'参加申込書（ＷＥＢ）'!Q13)</f>
        <v/>
      </c>
      <c r="H28" s="123" t="str">
        <f>IF('参加申込書（ＷＥＢ）'!AC13="","",'参加申込書（ＷＥＢ）'!AC13)</f>
        <v/>
      </c>
      <c r="I28" s="123">
        <f>'参加申込書（ＷＥＢ）'!AC11</f>
        <v>0</v>
      </c>
      <c r="J28" s="123">
        <f>'参加申込書（ＷＥＢ）'!E14</f>
        <v>0</v>
      </c>
      <c r="K28" s="123">
        <f>'参加申込書（ＷＥＢ）'!M14</f>
        <v>0</v>
      </c>
      <c r="L28" s="123" t="e">
        <f>'参加申込書（ＷＥＢ）'!#REF!</f>
        <v>#REF!</v>
      </c>
      <c r="M28" s="123" t="e">
        <f>IF('参加申込書（ＷＥＢ）'!#REF!="","",'参加申込書（ＷＥＢ）'!#REF!)</f>
        <v>#REF!</v>
      </c>
      <c r="N28" s="123" t="e">
        <f>IF('参加申込書（ＷＥＢ）'!#REF!="","",'参加申込書（ＷＥＢ）'!#REF!)</f>
        <v>#REF!</v>
      </c>
      <c r="O28" s="123" t="str">
        <f>IF('参加申込書（ＷＥＢ）'!E15="","",'参加申込書（ＷＥＢ）'!E15)</f>
        <v/>
      </c>
      <c r="P28" s="123" t="str">
        <f>IF('参加申込書（ＷＥＢ）'!X15="","",'参加申込書（ＷＥＢ）'!X15)</f>
        <v/>
      </c>
      <c r="Q28" s="123">
        <f>'参加申込書（ＷＥＢ）'!J20</f>
        <v>0</v>
      </c>
      <c r="R28" s="123" t="str">
        <f>IF('参加申込書（ＷＥＢ）'!J19="","",'参加申込書（ＷＥＢ）'!J19)</f>
        <v/>
      </c>
      <c r="S28" s="123" t="str">
        <f>IF('参加申込書（ＷＥＢ）'!U19="","",'参加申込書（ＷＥＢ）'!U19)</f>
        <v/>
      </c>
      <c r="T28" s="123">
        <f>'参加申込書（ＷＥＢ）'!Y19</f>
        <v>0</v>
      </c>
      <c r="U28" s="123" t="e">
        <f>IF('参加申込書（ＷＥＢ）'!#REF!="","",'参加申込書（ＷＥＢ）'!#REF!)</f>
        <v>#REF!</v>
      </c>
      <c r="V28" s="123" t="str">
        <f>IF('参加申込書（ＷＥＢ）'!AA19="","",'参加申込書（ＷＥＢ）'!AA19)</f>
        <v/>
      </c>
      <c r="W28" s="123">
        <f>'参加申込書（ＷＥＢ）'!J22</f>
        <v>0</v>
      </c>
      <c r="X28" s="123" t="str">
        <f>IF('参加申込書（ＷＥＢ）'!J21="","",'参加申込書（ＷＥＢ）'!J21)</f>
        <v/>
      </c>
      <c r="Y28" s="123" t="str">
        <f>IF('参加申込書（ＷＥＢ）'!U21="","",'参加申込書（ＷＥＢ）'!U21)</f>
        <v/>
      </c>
      <c r="Z28" s="123">
        <f>'参加申込書（ＷＥＢ）'!Y21</f>
        <v>0</v>
      </c>
      <c r="AA28" s="123" t="str">
        <f>IF('参加申込書（ＷＥＢ）'!AA21="","",'参加申込書（ＷＥＢ）'!AA21)</f>
        <v/>
      </c>
      <c r="AB28" s="123">
        <f>'参加申込書（ＷＥＢ）'!J24</f>
        <v>0</v>
      </c>
      <c r="AC28" s="123" t="str">
        <f>IF('参加申込書（ＷＥＢ）'!J21="","",'参加申込書（ＷＥＢ）'!J21)</f>
        <v/>
      </c>
      <c r="AD28" s="123" t="str">
        <f>IF('参加申込書（ＷＥＢ）'!U23="","",'参加申込書（ＷＥＢ）'!U23)</f>
        <v/>
      </c>
      <c r="AE28" s="123">
        <f>'参加申込書（ＷＥＢ）'!Y23</f>
        <v>0</v>
      </c>
      <c r="AF28" s="123" t="str">
        <f>IF('参加申込書（ＷＥＢ）'!AA23="","",'参加申込書（ＷＥＢ）'!AA23)</f>
        <v/>
      </c>
      <c r="AG28" s="123">
        <f>'参加申込書（ＷＥＢ）'!J26</f>
        <v>0</v>
      </c>
      <c r="AH28" s="123" t="str">
        <f>IF('参加申込書（ＷＥＢ）'!J25="","",'参加申込書（ＷＥＢ）'!J25)</f>
        <v/>
      </c>
      <c r="AI28" s="123" t="str">
        <f>IF('参加申込書（ＷＥＢ）'!U25="","",'参加申込書（ＷＥＢ）'!U25)</f>
        <v/>
      </c>
      <c r="AJ28" s="123">
        <f>'参加申込書（ＷＥＢ）'!Y25</f>
        <v>0</v>
      </c>
      <c r="AK28" s="123" t="str">
        <f>IF('参加申込書（ＷＥＢ）'!AA25="","",'参加申込書（ＷＥＢ）'!AA25)</f>
        <v/>
      </c>
      <c r="AL28" s="123">
        <f>'参加申込書（ＷＥＢ）'!J28</f>
        <v>0</v>
      </c>
      <c r="AM28" s="123" t="str">
        <f>IF('参加申込書（ＷＥＢ）'!J27="","",'参加申込書（ＷＥＢ）'!J27)</f>
        <v/>
      </c>
      <c r="AN28" s="123" t="str">
        <f>IF('参加申込書（ＷＥＢ）'!U27="","",'参加申込書（ＷＥＢ）'!U27)</f>
        <v/>
      </c>
      <c r="AO28" s="123">
        <f>'参加申込書（ＷＥＢ）'!Y27</f>
        <v>0</v>
      </c>
      <c r="AP28" s="123" t="str">
        <f>IF('参加申込書（ＷＥＢ）'!AA27="","",'参加申込書（ＷＥＢ）'!AA27)</f>
        <v/>
      </c>
      <c r="AQ28" s="123">
        <f>'参加申込書（ＷＥＢ）'!J38</f>
        <v>0</v>
      </c>
      <c r="AR28" s="123" t="str">
        <f>IF('参加申込書（ＷＥＢ）'!J37="","",'参加申込書（ＷＥＢ）'!J37)</f>
        <v/>
      </c>
      <c r="AS28" s="123" t="str">
        <f>IF('参加申込書（ＷＥＢ）'!U37="","",'参加申込書（ＷＥＢ）'!U37)</f>
        <v/>
      </c>
      <c r="AT28" s="123">
        <f>'参加申込書（ＷＥＢ）'!Y37</f>
        <v>0</v>
      </c>
      <c r="AU28" s="123" t="str">
        <f>IF('参加申込書（ＷＥＢ）'!AA37="","",'参加申込書（ＷＥＢ）'!AA37)</f>
        <v/>
      </c>
      <c r="AV28" s="123">
        <f>'参加申込書（ＷＥＢ）'!J40</f>
        <v>0</v>
      </c>
      <c r="AW28" s="123" t="str">
        <f>IF('参加申込書（ＷＥＢ）'!J39="","",'参加申込書（ＷＥＢ）'!J39)</f>
        <v/>
      </c>
      <c r="AX28" s="123" t="str">
        <f>IF('参加申込書（ＷＥＢ）'!U39="","",'参加申込書（ＷＥＢ）'!U39)</f>
        <v/>
      </c>
      <c r="AY28" s="123">
        <f>'参加申込書（ＷＥＢ）'!Y39</f>
        <v>0</v>
      </c>
      <c r="AZ28" s="123" t="str">
        <f>IF('参加申込書（ＷＥＢ）'!AA39="","",'参加申込書（ＷＥＢ）'!AA39)</f>
        <v/>
      </c>
      <c r="BA28" s="123">
        <f>'参加申込書（ＷＥＢ）'!J42</f>
        <v>0</v>
      </c>
      <c r="BB28" s="123" t="str">
        <f>IF('参加申込書（ＷＥＢ）'!J41="","",'参加申込書（ＷＥＢ）'!J41)</f>
        <v/>
      </c>
      <c r="BC28" s="123" t="str">
        <f>IF('参加申込書（ＷＥＢ）'!U41="","",'参加申込書（ＷＥＢ）'!U41)</f>
        <v/>
      </c>
      <c r="BD28" s="123">
        <f>'参加申込書（ＷＥＢ）'!Y41</f>
        <v>0</v>
      </c>
      <c r="BE28" s="123" t="str">
        <f>IF('参加申込書（ＷＥＢ）'!AA41="","",'参加申込書（ＷＥＢ）'!AA41)</f>
        <v/>
      </c>
      <c r="BF28" s="123"/>
      <c r="BG28" s="123"/>
      <c r="BH28" s="124">
        <f>'参加申込書（ＷＥＢ）'!AC44</f>
        <v>0</v>
      </c>
      <c r="BI28" s="123"/>
      <c r="BJ28" s="24" t="s">
        <v>180</v>
      </c>
    </row>
    <row r="29" spans="1:63" hidden="1">
      <c r="A29" s="52" t="s">
        <v>181</v>
      </c>
      <c r="C29" s="52"/>
      <c r="D29" s="52"/>
      <c r="E29" s="52"/>
      <c r="F29" s="52"/>
      <c r="G29" s="52"/>
      <c r="H29" s="52"/>
      <c r="I29" s="52"/>
      <c r="J29" s="52"/>
      <c r="K29" s="52"/>
      <c r="L29" s="52" t="s">
        <v>181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</row>
    <row r="30" spans="1:63" ht="226.5" customHeight="1">
      <c r="A30" s="126" t="s">
        <v>184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6" t="s">
        <v>182</v>
      </c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Mitsu.Koga</dc:creator>
  <cp:lastModifiedBy>税務課</cp:lastModifiedBy>
  <cp:lastPrinted>2018-07-05T01:17:43Z</cp:lastPrinted>
  <dcterms:created xsi:type="dcterms:W3CDTF">2006-05-02T07:53:03Z</dcterms:created>
  <dcterms:modified xsi:type="dcterms:W3CDTF">2019-07-17T03:59:41Z</dcterms:modified>
</cp:coreProperties>
</file>