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G:\001主要ファイル\001バックアップ\001mainデータ\001MAINファイル\private\兵庫県キンボールスポーツ連盟関係\大会・講習会関連\資格取得講習会\2019年度\"/>
    </mc:Choice>
  </mc:AlternateContent>
  <xr:revisionPtr revIDLastSave="0" documentId="8_{DB6F4C41-7F28-48EC-A5C3-50C6093B0C15}" xr6:coauthVersionLast="43" xr6:coauthVersionMax="43" xr10:uidLastSave="{00000000-0000-0000-0000-000000000000}"/>
  <bookViews>
    <workbookView xWindow="-120" yWindow="-120" windowWidth="19440" windowHeight="10440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転記用" sheetId="6" state="hidden" r:id="rId4"/>
  </sheets>
  <definedNames>
    <definedName name="_xlnm.Print_Area" localSheetId="0">'参加申込書（ＷＥＢ）'!$A$1:$O$47</definedName>
    <definedName name="_xlnm.Print_Area" localSheetId="1">'参加申込書（手書き）'!$A$1:$M$44</definedName>
    <definedName name="_xlnm.Print_Area" localSheetId="2">選手確認表!$A$1:$G$19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5" l="1"/>
  <c r="O27" i="5"/>
  <c r="O29" i="5"/>
  <c r="O31" i="5"/>
  <c r="O33" i="5"/>
  <c r="O35" i="5"/>
  <c r="O37" i="5"/>
  <c r="O23" i="5"/>
  <c r="L40" i="5" s="1"/>
  <c r="N20" i="6" s="1"/>
  <c r="W24" i="5"/>
  <c r="Y24" i="5"/>
  <c r="X24" i="5"/>
  <c r="Z24" i="5"/>
  <c r="W26" i="5"/>
  <c r="X26" i="5"/>
  <c r="Y26" i="5"/>
  <c r="Z26" i="5"/>
  <c r="AA26" i="5"/>
  <c r="W28" i="5"/>
  <c r="X28" i="5"/>
  <c r="Y28" i="5"/>
  <c r="Z28" i="5"/>
  <c r="AA28" i="5"/>
  <c r="W30" i="5"/>
  <c r="X30" i="5"/>
  <c r="Y30" i="5"/>
  <c r="Z30" i="5"/>
  <c r="AA30" i="5"/>
  <c r="W32" i="5"/>
  <c r="X32" i="5"/>
  <c r="Y32" i="5"/>
  <c r="Z32" i="5"/>
  <c r="AA32" i="5"/>
  <c r="W34" i="5"/>
  <c r="X34" i="5"/>
  <c r="Y34" i="5"/>
  <c r="Z34" i="5"/>
  <c r="AA34" i="5"/>
  <c r="W36" i="5"/>
  <c r="X36" i="5"/>
  <c r="Y36" i="5"/>
  <c r="Z36" i="5"/>
  <c r="AA36" i="5"/>
  <c r="W38" i="5"/>
  <c r="X38" i="5"/>
  <c r="Y38" i="5"/>
  <c r="Z38" i="5"/>
  <c r="AA38" i="5"/>
  <c r="AA24" i="5"/>
  <c r="G2" i="7"/>
  <c r="A19" i="7"/>
  <c r="A3" i="7"/>
  <c r="B18" i="7" s="1"/>
  <c r="D16" i="7"/>
  <c r="D15" i="7"/>
  <c r="D14" i="7"/>
  <c r="D13" i="7"/>
  <c r="D12" i="7"/>
  <c r="D11" i="7"/>
  <c r="D10" i="7"/>
  <c r="D9" i="7"/>
  <c r="C16" i="7"/>
  <c r="C15" i="7"/>
  <c r="C14" i="7"/>
  <c r="C13" i="7"/>
  <c r="C12" i="7"/>
  <c r="C11" i="7"/>
  <c r="C10" i="7"/>
  <c r="C9" i="7"/>
  <c r="B16" i="7"/>
  <c r="B15" i="7"/>
  <c r="B14" i="7"/>
  <c r="B13" i="7"/>
  <c r="B12" i="7"/>
  <c r="B11" i="7"/>
  <c r="B10" i="7"/>
  <c r="B9" i="7"/>
  <c r="C7" i="7"/>
  <c r="C6" i="7"/>
  <c r="C5" i="7"/>
  <c r="B7" i="7"/>
  <c r="B6" i="7"/>
  <c r="B5" i="7"/>
  <c r="B4" i="7"/>
  <c r="B2" i="7"/>
  <c r="M18" i="6"/>
  <c r="I5" i="6" s="1"/>
  <c r="M17" i="6"/>
  <c r="H5" i="6" s="1"/>
  <c r="M16" i="6"/>
  <c r="G5" i="6" s="1"/>
  <c r="M15" i="6"/>
  <c r="F5" i="6" s="1"/>
  <c r="M14" i="6"/>
  <c r="E5" i="6"/>
  <c r="M13" i="6"/>
  <c r="D5" i="6" s="1"/>
  <c r="M12" i="6"/>
  <c r="C5" i="6" s="1"/>
  <c r="M11" i="6"/>
  <c r="B5" i="6" s="1"/>
  <c r="B23" i="1"/>
  <c r="B25" i="1" s="1"/>
  <c r="B27" i="1" s="1"/>
  <c r="B29" i="1" s="1"/>
  <c r="B31" i="1" s="1"/>
  <c r="B33" i="1" s="1"/>
  <c r="B35" i="1" s="1"/>
  <c r="F3" i="6"/>
  <c r="N8" i="6"/>
  <c r="A3" i="6"/>
  <c r="N7" i="6" s="1"/>
  <c r="I20" i="6"/>
  <c r="I25" i="6" s="1"/>
  <c r="AJ3" i="6"/>
  <c r="AI3" i="6"/>
  <c r="AH3" i="6"/>
  <c r="AG3" i="6"/>
  <c r="AF3" i="6"/>
  <c r="AE3" i="6"/>
  <c r="L18" i="6"/>
  <c r="L17" i="6"/>
  <c r="L16" i="6"/>
  <c r="L15" i="6"/>
  <c r="L14" i="6"/>
  <c r="L13" i="6"/>
  <c r="L12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G12" i="6" s="1"/>
  <c r="C12" i="6"/>
  <c r="C14" i="6"/>
  <c r="C16" i="6"/>
  <c r="C18" i="6"/>
  <c r="C20" i="6"/>
  <c r="C22" i="6"/>
  <c r="B8" i="6"/>
  <c r="B10" i="6"/>
  <c r="G11" i="6" s="1"/>
  <c r="B12" i="6"/>
  <c r="B14" i="6"/>
  <c r="B16" i="6"/>
  <c r="B18" i="6"/>
  <c r="B20" i="6"/>
  <c r="B22" i="6"/>
  <c r="D8" i="6"/>
  <c r="D10" i="6"/>
  <c r="D12" i="6"/>
  <c r="D14" i="6"/>
  <c r="D16" i="6"/>
  <c r="D18" i="6"/>
  <c r="D20" i="6"/>
  <c r="D22" i="6"/>
  <c r="A8" i="6"/>
  <c r="A10" i="6"/>
  <c r="A12" i="6"/>
  <c r="A14" i="6"/>
  <c r="A16" i="6"/>
  <c r="A18" i="6"/>
  <c r="A20" i="6"/>
  <c r="A22" i="6"/>
  <c r="B37" i="5"/>
  <c r="B35" i="5"/>
  <c r="B33" i="5"/>
  <c r="B31" i="5"/>
  <c r="B29" i="5"/>
  <c r="B27" i="5"/>
  <c r="B25" i="5"/>
  <c r="U3" i="6"/>
  <c r="S3" i="6"/>
  <c r="Q3" i="6"/>
  <c r="O3" i="6"/>
  <c r="M3" i="6"/>
  <c r="K3" i="6"/>
  <c r="I3" i="6"/>
  <c r="V3" i="6"/>
  <c r="T3" i="6"/>
  <c r="R3" i="6"/>
  <c r="P3" i="6"/>
  <c r="N3" i="6"/>
  <c r="L3" i="6"/>
  <c r="J3" i="6"/>
  <c r="G3" i="6"/>
  <c r="H3" i="6"/>
  <c r="G8" i="6" l="1"/>
  <c r="G9" i="6"/>
  <c r="G10" i="6" s="1"/>
</calcChain>
</file>

<file path=xl/comments1.xml><?xml version="1.0" encoding="utf-8"?>
<comments xmlns="http://schemas.openxmlformats.org/spreadsheetml/2006/main">
  <authors>
    <author>岡村　光洋</author>
  </authors>
  <commentLis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2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2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2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I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K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M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N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O4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<sst xmlns="http://schemas.openxmlformats.org/spreadsheetml/2006/main" count="264" uniqueCount="167">
  <si>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</si>
  <si>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</si>
  <si>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</si>
  <si>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</si>
  <si>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</si>
  <si>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</si>
  <si>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</si>
  <si>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</si>
  <si>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</si>
  <si>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</si>
  <si>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</si>
  <si>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</si>
  <si>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</si>
  <si>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</si>
  <si>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</si>
  <si>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</si>
  <si>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</si>
  <si>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</si>
  <si>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</si>
  <si>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</si>
  <si>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</si>
  <si>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</si>
  <si>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</si>
  <si>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</si>
  <si>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</si>
  <si>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</si>
  <si>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</si>
  <si>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</si>
  <si>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</si>
  <si>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</si>
  <si>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</si>
  <si>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</si>
  <si>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</si>
  <si>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</si>
  <si>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</si>
  <si>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</si>
  <si>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</si>
  <si>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</si>
  <si>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</si>
  <si>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</si>
  <si>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</si>
  <si>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</si>
  <si>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</si>
  <si>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</si>
  <si>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</si>
  <si>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</si>
  <si>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</si>
  <si>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</si>
  <si>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</si>
  <si>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</si>
  <si>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</si>
  <si>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</si>
  <si>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</si>
  <si>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</si>
  <si>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</si>
  <si>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</si>
  <si>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○</t>
    <phoneticPr fontId="2"/>
  </si>
  <si>
    <t>略称</t>
    <rPh sb="0" eb="2">
      <t>リャクショウ</t>
    </rPh>
    <phoneticPr fontId="2"/>
  </si>
  <si>
    <t>確認</t>
    <rPh sb="0" eb="2">
      <t>カクニン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</si>
  <si>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</si>
  <si>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</si>
  <si>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</si>
  <si>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</si>
  <si>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</si>
  <si>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</si>
  <si>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</si>
  <si>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</si>
  <si>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</si>
  <si>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</si>
  <si>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</si>
  <si>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</si>
  <si>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</si>
  <si>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</si>
  <si>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</si>
  <si>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</si>
  <si>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</si>
  <si>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</si>
  <si>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</si>
  <si>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</si>
  <si>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</si>
  <si>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</si>
  <si>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</si>
  <si>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</si>
  <si>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</si>
  <si>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</si>
  <si>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</si>
  <si>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</si>
  <si>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</si>
  <si>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</si>
  <si>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</si>
  <si>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</si>
  <si>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</si>
  <si>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</si>
  <si>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</si>
  <si>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</si>
  <si>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</si>
  <si>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</si>
  <si>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</si>
  <si>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</si>
  <si>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</si>
  <si>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</si>
  <si>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</si>
  <si>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★今後，大会案内などの連絡（メール又は郵便）をさせて頂いてよろしいでしょうか？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17" eb="18">
      <t>マタ</t>
    </rPh>
    <rPh sb="19" eb="21">
      <t>ユウビン</t>
    </rPh>
    <rPh sb="26" eb="27">
      <t>イタダ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</si>
  <si>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</si>
  <si>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</si>
  <si>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</si>
  <si>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</si>
  <si>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</si>
  <si>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</si>
  <si>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</si>
  <si>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</si>
  <si>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</si>
  <si>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</si>
  <si>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</si>
  <si>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</si>
  <si>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</si>
  <si>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</si>
  <si>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</si>
  <si>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</si>
  <si>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</si>
  <si>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</si>
  <si>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</si>
  <si>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</si>
  <si>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</si>
  <si>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</si>
  <si>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</si>
  <si>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</si>
  <si>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</si>
  <si>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</si>
  <si>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</si>
  <si>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</si>
  <si>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</si>
  <si>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氏　名</t>
    <rPh sb="0" eb="1">
      <t>シ</t>
    </rPh>
    <rPh sb="2" eb="3">
      <t>メイ</t>
    </rPh>
    <phoneticPr fontId="2"/>
  </si>
  <si>
    <t>ふりがな</t>
    <phoneticPr fontId="2"/>
  </si>
  <si>
    <t>↑
○で囲む
↓</t>
    <rPh sb="4" eb="5">
      <t>カコ</t>
    </rPh>
    <phoneticPr fontId="2"/>
  </si>
  <si>
    <r>
      <t>訂正　または　変更</t>
    </r>
    <r>
      <rPr>
        <sz val="20"/>
        <rFont val="ＭＳ Ｐゴシック"/>
        <family val="3"/>
        <charset val="128"/>
      </rPr>
      <t>（変更無き場合は未記入）
ご記入お願いします。
欠席の場合は「欠」と，ご記入下さい。</t>
    </r>
    <rPh sb="0" eb="2">
      <t>テイセイ</t>
    </rPh>
    <rPh sb="7" eb="9">
      <t>ヘンコウ</t>
    </rPh>
    <rPh sb="10" eb="12">
      <t>ヘンコウ</t>
    </rPh>
    <rPh sb="12" eb="13">
      <t>ナ</t>
    </rPh>
    <rPh sb="14" eb="16">
      <t>バアイ</t>
    </rPh>
    <rPh sb="17" eb="20">
      <t>ミキニュウ</t>
    </rPh>
    <rPh sb="23" eb="25">
      <t>キニュウ</t>
    </rPh>
    <rPh sb="26" eb="27">
      <t>ネガ</t>
    </rPh>
    <rPh sb="33" eb="35">
      <t>ケッセキ</t>
    </rPh>
    <rPh sb="36" eb="38">
      <t>バアイ</t>
    </rPh>
    <rPh sb="40" eb="41">
      <t>ケツ</t>
    </rPh>
    <rPh sb="45" eb="47">
      <t>キニュウ</t>
    </rPh>
    <rPh sb="47" eb="48">
      <t>クダ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</si>
  <si>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</si>
  <si>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</si>
  <si>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</si>
  <si>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B</t>
    <phoneticPr fontId="2"/>
  </si>
  <si>
    <t>C</t>
    <phoneticPr fontId="2"/>
  </si>
  <si>
    <t>選んでください</t>
    <rPh sb="0" eb="1">
      <t>エラ</t>
    </rPh>
    <phoneticPr fontId="2"/>
  </si>
  <si>
    <t>※レフリー資格は　それぞれお持ちの資格級を記入して下さい</t>
    <rPh sb="5" eb="7">
      <t>シカク</t>
    </rPh>
    <rPh sb="14" eb="15">
      <t>モ</t>
    </rPh>
    <rPh sb="17" eb="19">
      <t>シカク</t>
    </rPh>
    <rPh sb="19" eb="20">
      <t>キュウ</t>
    </rPh>
    <rPh sb="21" eb="23">
      <t>キニュウ</t>
    </rPh>
    <rPh sb="25" eb="26">
      <t>クダ</t>
    </rPh>
    <phoneticPr fontId="2"/>
  </si>
  <si>
    <t>Ａ　リーダー講習会</t>
    <rPh sb="6" eb="9">
      <t>コウシュウカイ</t>
    </rPh>
    <phoneticPr fontId="2"/>
  </si>
  <si>
    <t>Ｃ　Ｃ級レフリー認定試験</t>
    <rPh sb="3" eb="4">
      <t>キュウ</t>
    </rPh>
    <rPh sb="8" eb="10">
      <t>ニンテイ</t>
    </rPh>
    <rPh sb="10" eb="12">
      <t>シケン</t>
    </rPh>
    <phoneticPr fontId="2"/>
  </si>
  <si>
    <t>Ｂ　マスター認定試験</t>
    <rPh sb="6" eb="8">
      <t>ニンテイ</t>
    </rPh>
    <rPh sb="8" eb="10">
      <t>シケン</t>
    </rPh>
    <phoneticPr fontId="2"/>
  </si>
  <si>
    <t>Ｄ　マスター＆Ｃ級レフリー認定試験</t>
    <rPh sb="8" eb="9">
      <t>キュウ</t>
    </rPh>
    <rPh sb="13" eb="15">
      <t>ニンテイ</t>
    </rPh>
    <rPh sb="15" eb="17">
      <t>シケン</t>
    </rPh>
    <phoneticPr fontId="2"/>
  </si>
  <si>
    <t>Ｅ　レフリーフォロー</t>
    <phoneticPr fontId="2"/>
  </si>
  <si>
    <t>継続
会員</t>
    <rPh sb="0" eb="2">
      <t>ケイゾク</t>
    </rPh>
    <rPh sb="3" eb="5">
      <t>カイイン</t>
    </rPh>
    <phoneticPr fontId="2"/>
  </si>
  <si>
    <t>リーダー
受講</t>
    <rPh sb="5" eb="7">
      <t>ジュコウ</t>
    </rPh>
    <phoneticPr fontId="2"/>
  </si>
  <si>
    <t>Ｃ級
受検</t>
    <rPh sb="1" eb="2">
      <t>キュウ</t>
    </rPh>
    <rPh sb="3" eb="5">
      <t>ジュケン</t>
    </rPh>
    <phoneticPr fontId="2"/>
  </si>
  <si>
    <t>レフリー
フォロー</t>
    <phoneticPr fontId="2"/>
  </si>
  <si>
    <t>合計参加費</t>
    <rPh sb="0" eb="2">
      <t>ゴウケイ</t>
    </rPh>
    <rPh sb="2" eb="5">
      <t>サンカヒ</t>
    </rPh>
    <phoneticPr fontId="2"/>
  </si>
  <si>
    <t>入会金
新規会員</t>
    <rPh sb="0" eb="3">
      <t>ニュウカイキン</t>
    </rPh>
    <rPh sb="4" eb="6">
      <t>シンキ</t>
    </rPh>
    <rPh sb="6" eb="8">
      <t>カイイン</t>
    </rPh>
    <phoneticPr fontId="2"/>
  </si>
  <si>
    <t>取得したい項目に，○を選んで下さい。</t>
    <rPh sb="0" eb="2">
      <t>シュトク</t>
    </rPh>
    <rPh sb="5" eb="7">
      <t>コウモク</t>
    </rPh>
    <rPh sb="11" eb="12">
      <t>エラ</t>
    </rPh>
    <rPh sb="14" eb="15">
      <t>クダ</t>
    </rPh>
    <phoneticPr fontId="2"/>
  </si>
  <si>
    <t>　　　　↓↓会員更新が，お済みの方は会員番号（または「申請中」）とご記入下さい。</t>
    <rPh sb="6" eb="8">
      <t>カイイン</t>
    </rPh>
    <rPh sb="8" eb="10">
      <t>コウシン</t>
    </rPh>
    <rPh sb="13" eb="14">
      <t>ス</t>
    </rPh>
    <rPh sb="16" eb="17">
      <t>カタ</t>
    </rPh>
    <rPh sb="18" eb="20">
      <t>カイイン</t>
    </rPh>
    <rPh sb="20" eb="22">
      <t>バンゴウ</t>
    </rPh>
    <rPh sb="27" eb="30">
      <t>シンセイチュウ</t>
    </rPh>
    <rPh sb="34" eb="36">
      <t>キニュウ</t>
    </rPh>
    <rPh sb="36" eb="37">
      <t>クダ</t>
    </rPh>
    <phoneticPr fontId="2"/>
  </si>
  <si>
    <t>希望コースをメニューから選んで下さい→</t>
    <rPh sb="0" eb="2">
      <t>キボウ</t>
    </rPh>
    <rPh sb="12" eb="13">
      <t>エラ</t>
    </rPh>
    <rPh sb="15" eb="16">
      <t>クダ</t>
    </rPh>
    <phoneticPr fontId="2"/>
  </si>
  <si>
    <t>兵庫県キンボールスポーツ連盟</t>
    <rPh sb="0" eb="3">
      <t>ヒョウゴケン</t>
    </rPh>
    <rPh sb="12" eb="14">
      <t>レンメイ</t>
    </rPh>
    <phoneticPr fontId="2"/>
  </si>
  <si>
    <t>申込期間</t>
    <rPh sb="0" eb="2">
      <t>モウシコミ</t>
    </rPh>
    <rPh sb="2" eb="4">
      <t>キカン</t>
    </rPh>
    <phoneticPr fontId="2"/>
  </si>
  <si>
    <t>(E-mail)</t>
    <phoneticPr fontId="2"/>
  </si>
  <si>
    <t>hyogokinren@yahoo.co.jp</t>
    <phoneticPr fontId="2"/>
  </si>
  <si>
    <t>令和元年度兵庫県キンボールスポーツ講習会</t>
    <rPh sb="0" eb="2">
      <t>レイワ</t>
    </rPh>
    <rPh sb="2" eb="4">
      <t>ガンネン</t>
    </rPh>
    <rPh sb="3" eb="5">
      <t>ネンド</t>
    </rPh>
    <rPh sb="5" eb="8">
      <t>ヒョウゴケン</t>
    </rPh>
    <rPh sb="17" eb="20">
      <t>コウシュウカイ</t>
    </rPh>
    <phoneticPr fontId="2"/>
  </si>
  <si>
    <t>令和元年８月２１日(水)までに</t>
    <rPh sb="0" eb="2">
      <t>レイワ</t>
    </rPh>
    <rPh sb="2" eb="4">
      <t>ガンネン</t>
    </rPh>
    <rPh sb="3" eb="4">
      <t>ネン</t>
    </rPh>
    <rPh sb="5" eb="6">
      <t>ガツ</t>
    </rPh>
    <rPh sb="8" eb="9">
      <t>ニチ</t>
    </rPh>
    <rPh sb="10" eb="11">
      <t>スイ</t>
    </rPh>
    <phoneticPr fontId="2"/>
  </si>
  <si>
    <t>令和</t>
    <rPh sb="0" eb="2">
      <t>レイワ</t>
    </rPh>
    <phoneticPr fontId="2"/>
  </si>
  <si>
    <t>２０１９－</t>
    <phoneticPr fontId="2"/>
  </si>
  <si>
    <t>①</t>
    <phoneticPr fontId="2"/>
  </si>
  <si>
    <t>体験</t>
    <rPh sb="0" eb="2">
      <t>タイケン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</si>
</sst>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7" formatCode="##&quot;人&quot;"/>
    <numFmt numFmtId="178" formatCode="[$-F800]dddd\,\ mmmm\ dd\,\ yyyy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color indexed="55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28"/>
      <name val="ＭＳ Ｐ明朝"/>
      <family val="1"/>
      <charset val="128"/>
    </font>
    <font>
      <u/>
      <sz val="14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</cellStyleXfs>
  <cellXfs count="389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5" fontId="1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5" fontId="5" fillId="3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2" fillId="0" borderId="0" xfId="0" applyFont="1" applyAlignment="1"/>
    <xf numFmtId="0" fontId="4" fillId="0" borderId="12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3" borderId="0" xfId="0" applyNumberFormat="1" applyFill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77" fontId="0" fillId="0" borderId="1" xfId="0" applyNumberFormat="1" applyBorder="1"/>
    <xf numFmtId="0" fontId="0" fillId="0" borderId="14" xfId="0" applyNumberFormat="1" applyBorder="1" applyAlignment="1">
      <alignment horizontal="right"/>
    </xf>
    <xf numFmtId="0" fontId="0" fillId="0" borderId="15" xfId="0" applyNumberFormat="1" applyBorder="1"/>
    <xf numFmtId="0" fontId="0" fillId="0" borderId="14" xfId="0" applyNumberFormat="1" applyBorder="1"/>
    <xf numFmtId="0" fontId="5" fillId="0" borderId="0" xfId="0" applyNumberFormat="1" applyFont="1"/>
    <xf numFmtId="0" fontId="0" fillId="0" borderId="1" xfId="0" applyNumberFormat="1" applyFill="1" applyBorder="1" applyAlignment="1">
      <alignment horizontal="center"/>
    </xf>
    <xf numFmtId="0" fontId="0" fillId="0" borderId="16" xfId="0" applyNumberFormat="1" applyBorder="1" applyAlignment="1"/>
    <xf numFmtId="0" fontId="0" fillId="0" borderId="17" xfId="0" applyNumberFormat="1" applyBorder="1"/>
    <xf numFmtId="0" fontId="0" fillId="0" borderId="18" xfId="0" applyNumberFormat="1" applyBorder="1"/>
    <xf numFmtId="0" fontId="15" fillId="2" borderId="19" xfId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shrinkToFit="1"/>
    </xf>
    <xf numFmtId="0" fontId="0" fillId="0" borderId="15" xfId="0" applyNumberFormat="1" applyBorder="1" applyAlignment="1">
      <alignment horizontal="left"/>
    </xf>
    <xf numFmtId="0" fontId="0" fillId="0" borderId="15" xfId="0" applyNumberFormat="1" applyBorder="1" applyAlignment="1">
      <alignment shrinkToFit="1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26" fillId="2" borderId="1" xfId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30" fillId="4" borderId="3" xfId="0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 shrinkToFit="1"/>
      <protection hidden="1"/>
    </xf>
    <xf numFmtId="0" fontId="31" fillId="0" borderId="22" xfId="0" applyFont="1" applyBorder="1" applyAlignment="1" applyProtection="1">
      <alignment horizontal="center" vertical="center" shrinkToFit="1"/>
      <protection hidden="1"/>
    </xf>
    <xf numFmtId="0" fontId="32" fillId="0" borderId="21" xfId="0" applyFont="1" applyBorder="1" applyAlignment="1" applyProtection="1">
      <alignment horizontal="center" vertical="center" wrapText="1"/>
      <protection hidden="1"/>
    </xf>
    <xf numFmtId="0" fontId="21" fillId="0" borderId="23" xfId="0" applyFont="1" applyBorder="1" applyAlignment="1" applyProtection="1">
      <alignment horizontal="center" vertical="center" wrapText="1"/>
      <protection hidden="1"/>
    </xf>
    <xf numFmtId="0" fontId="33" fillId="0" borderId="24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 wrapText="1" shrinkToFit="1"/>
      <protection hidden="1"/>
    </xf>
    <xf numFmtId="0" fontId="31" fillId="0" borderId="25" xfId="0" applyFont="1" applyBorder="1" applyAlignment="1" applyProtection="1">
      <alignment horizontal="center" vertical="center" shrinkToFit="1"/>
      <protection hidden="1"/>
    </xf>
    <xf numFmtId="0" fontId="32" fillId="0" borderId="3" xfId="0" applyFont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 applyProtection="1">
      <alignment horizontal="center" vertical="center" wrapText="1"/>
      <protection hidden="1"/>
    </xf>
    <xf numFmtId="0" fontId="33" fillId="0" borderId="27" xfId="0" applyFont="1" applyBorder="1" applyAlignment="1" applyProtection="1">
      <alignment horizontal="left" vertical="top" wrapText="1"/>
      <protection hidden="1"/>
    </xf>
    <xf numFmtId="0" fontId="19" fillId="0" borderId="8" xfId="0" applyFont="1" applyBorder="1" applyAlignment="1" applyProtection="1">
      <alignment horizontal="center" vertical="center" shrinkToFit="1"/>
      <protection hidden="1"/>
    </xf>
    <xf numFmtId="0" fontId="31" fillId="0" borderId="28" xfId="0" applyFont="1" applyBorder="1" applyAlignment="1" applyProtection="1">
      <alignment horizontal="center" vertical="center" shrinkToFit="1"/>
      <protection hidden="1"/>
    </xf>
    <xf numFmtId="0" fontId="32" fillId="0" borderId="8" xfId="0" applyFont="1" applyBorder="1" applyAlignment="1" applyProtection="1">
      <alignment horizontal="center" vertical="center" wrapText="1"/>
      <protection hidden="1"/>
    </xf>
    <xf numFmtId="0" fontId="21" fillId="0" borderId="29" xfId="0" applyFont="1" applyBorder="1" applyAlignment="1" applyProtection="1">
      <alignment horizontal="center" vertical="center" wrapText="1"/>
      <protection hidden="1"/>
    </xf>
    <xf numFmtId="0" fontId="33" fillId="0" borderId="30" xfId="0" applyFont="1" applyBorder="1" applyAlignment="1" applyProtection="1">
      <alignment horizontal="left" vertical="top" wrapText="1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19" fillId="0" borderId="32" xfId="0" applyFont="1" applyBorder="1" applyAlignment="1" applyProtection="1">
      <alignment horizontal="center" vertical="center"/>
      <protection hidden="1"/>
    </xf>
    <xf numFmtId="0" fontId="19" fillId="0" borderId="33" xfId="0" applyFont="1" applyBorder="1" applyAlignment="1" applyProtection="1">
      <alignment horizontal="center" vertical="center"/>
      <protection hidden="1"/>
    </xf>
    <xf numFmtId="0" fontId="19" fillId="0" borderId="34" xfId="0" applyFont="1" applyBorder="1" applyAlignment="1" applyProtection="1">
      <alignment horizontal="center" vertical="center"/>
      <protection hidden="1"/>
    </xf>
    <xf numFmtId="0" fontId="32" fillId="0" borderId="3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horizontal="center" vertical="center" wrapText="1"/>
      <protection hidden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0" fontId="31" fillId="0" borderId="21" xfId="0" applyFont="1" applyBorder="1" applyAlignment="1" applyProtection="1">
      <alignment horizontal="center" vertical="center" shrinkToFit="1"/>
      <protection hidden="1"/>
    </xf>
    <xf numFmtId="0" fontId="31" fillId="0" borderId="23" xfId="0" applyFont="1" applyBorder="1" applyAlignment="1" applyProtection="1">
      <alignment horizontal="center" vertical="center" shrinkToFit="1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25" fillId="0" borderId="36" xfId="0" applyFont="1" applyBorder="1" applyAlignment="1" applyProtection="1">
      <alignment horizontal="center" vertical="center" wrapText="1"/>
      <protection hidden="1"/>
    </xf>
    <xf numFmtId="0" fontId="31" fillId="0" borderId="24" xfId="0" applyFont="1" applyBorder="1" applyAlignment="1" applyProtection="1">
      <alignment horizontal="center" vertical="center"/>
      <protection hidden="1"/>
    </xf>
    <xf numFmtId="0" fontId="31" fillId="0" borderId="3" xfId="0" applyFont="1" applyBorder="1" applyAlignment="1" applyProtection="1">
      <alignment horizontal="center" vertical="center" shrinkToFit="1"/>
      <protection hidden="1"/>
    </xf>
    <xf numFmtId="0" fontId="32" fillId="0" borderId="21" xfId="0" applyFont="1" applyBorder="1" applyAlignment="1" applyProtection="1">
      <alignment horizontal="center" vertical="center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31" fillId="0" borderId="27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 applyProtection="1">
      <alignment horizontal="center" vertical="center" shrinkToFit="1"/>
      <protection hidden="1"/>
    </xf>
    <xf numFmtId="0" fontId="31" fillId="0" borderId="29" xfId="0" applyFont="1" applyBorder="1" applyAlignment="1" applyProtection="1">
      <alignment horizontal="center" vertical="center" shrinkToFit="1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0" fontId="25" fillId="0" borderId="29" xfId="0" applyFont="1" applyBorder="1" applyAlignment="1" applyProtection="1">
      <alignment horizontal="center" vertical="center" wrapText="1"/>
      <protection hidden="1"/>
    </xf>
    <xf numFmtId="0" fontId="31" fillId="0" borderId="37" xfId="0" applyFont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178" fontId="0" fillId="0" borderId="0" xfId="0" applyNumberFormat="1" applyProtection="1">
      <protection hidden="1"/>
    </xf>
    <xf numFmtId="0" fontId="11" fillId="5" borderId="38" xfId="0" applyFont="1" applyFill="1" applyBorder="1" applyAlignment="1" applyProtection="1">
      <alignment horizontal="center" vertical="center" wrapText="1"/>
      <protection hidden="1"/>
    </xf>
    <xf numFmtId="0" fontId="34" fillId="6" borderId="19" xfId="0" applyFont="1" applyFill="1" applyBorder="1" applyAlignment="1" applyProtection="1">
      <alignment horizontal="center" vertical="center" shrinkToFit="1"/>
      <protection hidden="1"/>
    </xf>
    <xf numFmtId="49" fontId="31" fillId="0" borderId="39" xfId="0" applyNumberFormat="1" applyFont="1" applyBorder="1" applyAlignment="1" applyProtection="1">
      <alignment horizontal="center" vertical="center" shrinkToFit="1"/>
      <protection hidden="1"/>
    </xf>
    <xf numFmtId="49" fontId="31" fillId="0" borderId="25" xfId="0" applyNumberFormat="1" applyFont="1" applyBorder="1" applyAlignment="1" applyProtection="1">
      <alignment horizontal="center" vertical="center" shrinkToFit="1"/>
      <protection hidden="1"/>
    </xf>
    <xf numFmtId="49" fontId="31" fillId="0" borderId="40" xfId="0" applyNumberFormat="1" applyFont="1" applyBorder="1" applyAlignment="1" applyProtection="1">
      <alignment horizontal="center" vertical="center" shrinkToFit="1"/>
      <protection hidden="1"/>
    </xf>
    <xf numFmtId="0" fontId="31" fillId="0" borderId="41" xfId="0" applyNumberFormat="1" applyFont="1" applyBorder="1" applyAlignment="1" applyProtection="1">
      <alignment horizontal="center" vertical="center" shrinkToFit="1"/>
      <protection hidden="1"/>
    </xf>
    <xf numFmtId="0" fontId="31" fillId="0" borderId="42" xfId="0" applyNumberFormat="1" applyFont="1" applyBorder="1" applyAlignment="1" applyProtection="1">
      <alignment horizontal="center" vertical="center" shrinkToFit="1"/>
      <protection hidden="1"/>
    </xf>
    <xf numFmtId="0" fontId="25" fillId="0" borderId="4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21" fillId="0" borderId="48" xfId="0" applyFont="1" applyBorder="1" applyAlignment="1">
      <alignment vertical="center" shrinkToFit="1"/>
    </xf>
    <xf numFmtId="0" fontId="21" fillId="0" borderId="63" xfId="0" applyFont="1" applyBorder="1" applyAlignment="1">
      <alignment vertical="center" shrinkToFit="1"/>
    </xf>
    <xf numFmtId="0" fontId="0" fillId="0" borderId="6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 shrinkToFit="1"/>
    </xf>
    <xf numFmtId="0" fontId="24" fillId="3" borderId="26" xfId="0" applyFont="1" applyFill="1" applyBorder="1" applyAlignment="1">
      <alignment horizontal="center" vertical="center" shrinkToFit="1"/>
    </xf>
    <xf numFmtId="0" fontId="24" fillId="3" borderId="15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24" fillId="3" borderId="54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4" fillId="3" borderId="56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49" fontId="8" fillId="3" borderId="14" xfId="0" applyNumberFormat="1" applyFont="1" applyFill="1" applyBorder="1" applyAlignment="1">
      <alignment horizontal="center" vertical="center" shrinkToFit="1"/>
    </xf>
    <xf numFmtId="49" fontId="8" fillId="3" borderId="26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 shrinkToFit="1"/>
    </xf>
    <xf numFmtId="49" fontId="4" fillId="3" borderId="26" xfId="0" applyNumberFormat="1" applyFont="1" applyFill="1" applyBorder="1" applyAlignment="1">
      <alignment horizontal="center" vertical="center" shrinkToFit="1"/>
    </xf>
    <xf numFmtId="49" fontId="4" fillId="3" borderId="57" xfId="0" applyNumberFormat="1" applyFont="1" applyFill="1" applyBorder="1" applyAlignment="1">
      <alignment horizontal="center" vertical="center" shrinkToFit="1"/>
    </xf>
    <xf numFmtId="49" fontId="4" fillId="3" borderId="58" xfId="0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shrinkToFit="1"/>
    </xf>
    <xf numFmtId="49" fontId="8" fillId="3" borderId="29" xfId="0" applyNumberFormat="1" applyFont="1" applyFill="1" applyBorder="1" applyAlignment="1">
      <alignment horizontal="center" vertical="center" shrinkToFit="1"/>
    </xf>
    <xf numFmtId="5" fontId="8" fillId="2" borderId="61" xfId="0" applyNumberFormat="1" applyFont="1" applyFill="1" applyBorder="1" applyAlignment="1">
      <alignment horizontal="center" vertical="center" shrinkToFit="1"/>
    </xf>
    <xf numFmtId="5" fontId="8" fillId="2" borderId="55" xfId="0" applyNumberFormat="1" applyFont="1" applyFill="1" applyBorder="1" applyAlignment="1">
      <alignment horizontal="center" vertical="center" shrinkToFit="1"/>
    </xf>
    <xf numFmtId="5" fontId="8" fillId="2" borderId="62" xfId="0" applyNumberFormat="1" applyFont="1" applyFill="1" applyBorder="1" applyAlignment="1">
      <alignment horizontal="center" vertical="center" shrinkToFit="1"/>
    </xf>
    <xf numFmtId="5" fontId="8" fillId="2" borderId="65" xfId="0" applyNumberFormat="1" applyFont="1" applyFill="1" applyBorder="1" applyAlignment="1">
      <alignment horizontal="center" vertical="center" shrinkToFit="1"/>
    </xf>
    <xf numFmtId="5" fontId="8" fillId="2" borderId="29" xfId="0" applyNumberFormat="1" applyFont="1" applyFill="1" applyBorder="1" applyAlignment="1">
      <alignment horizontal="center" vertical="center" shrinkToFit="1"/>
    </xf>
    <xf numFmtId="5" fontId="8" fillId="2" borderId="43" xfId="0" applyNumberFormat="1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6" fontId="8" fillId="0" borderId="53" xfId="2" applyFont="1" applyFill="1" applyBorder="1" applyAlignment="1">
      <alignment horizontal="center" vertical="center" shrinkToFit="1"/>
    </xf>
    <xf numFmtId="6" fontId="8" fillId="0" borderId="66" xfId="2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20" fillId="0" borderId="60" xfId="0" applyFont="1" applyBorder="1" applyAlignment="1">
      <alignment horizontal="right" vertical="center"/>
    </xf>
    <xf numFmtId="0" fontId="19" fillId="0" borderId="61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37" xfId="0" applyFill="1" applyBorder="1" applyAlignment="1">
      <alignment horizontal="center" vertical="center" shrinkToFit="1"/>
    </xf>
    <xf numFmtId="0" fontId="36" fillId="7" borderId="55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38" fillId="0" borderId="55" xfId="1" applyFont="1" applyBorder="1" applyAlignment="1" applyProtection="1">
      <alignment horizontal="center" vertical="center"/>
    </xf>
    <xf numFmtId="0" fontId="38" fillId="0" borderId="62" xfId="1" applyFont="1" applyBorder="1" applyAlignment="1" applyProtection="1">
      <alignment horizontal="center" vertical="center"/>
    </xf>
    <xf numFmtId="0" fontId="38" fillId="0" borderId="29" xfId="1" applyFont="1" applyBorder="1" applyAlignment="1" applyProtection="1">
      <alignment horizontal="center" vertical="center"/>
    </xf>
    <xf numFmtId="0" fontId="38" fillId="0" borderId="43" xfId="1" applyFont="1" applyBorder="1" applyAlignment="1" applyProtection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0" fontId="24" fillId="3" borderId="27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25" fillId="0" borderId="49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6" fontId="8" fillId="0" borderId="52" xfId="2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4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29" xfId="1" applyBorder="1" applyAlignment="1" applyProtection="1">
      <alignment horizontal="center" vertical="center"/>
    </xf>
    <xf numFmtId="0" fontId="9" fillId="0" borderId="43" xfId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shrinkToFit="1"/>
      <protection hidden="1"/>
    </xf>
    <xf numFmtId="0" fontId="31" fillId="0" borderId="81" xfId="0" applyFont="1" applyBorder="1" applyAlignment="1" applyProtection="1">
      <alignment horizontal="center" vertical="center" shrinkToFit="1"/>
      <protection hidden="1"/>
    </xf>
    <xf numFmtId="0" fontId="31" fillId="0" borderId="73" xfId="0" applyFont="1" applyBorder="1" applyAlignment="1" applyProtection="1">
      <alignment horizontal="center" vertical="center" shrinkToFit="1"/>
      <protection hidden="1"/>
    </xf>
    <xf numFmtId="0" fontId="35" fillId="5" borderId="38" xfId="0" applyFont="1" applyFill="1" applyBorder="1" applyAlignment="1" applyProtection="1">
      <alignment horizontal="center" vertical="center" shrinkToFit="1"/>
      <protection hidden="1"/>
    </xf>
    <xf numFmtId="0" fontId="35" fillId="5" borderId="34" xfId="0" applyFont="1" applyFill="1" applyBorder="1" applyAlignment="1" applyProtection="1">
      <alignment horizontal="center" vertical="center" shrinkToFit="1"/>
      <protection hidden="1"/>
    </xf>
    <xf numFmtId="0" fontId="35" fillId="5" borderId="48" xfId="0" applyFont="1" applyFill="1" applyBorder="1" applyAlignment="1" applyProtection="1">
      <alignment horizontal="center" vertical="center" shrinkToFit="1"/>
      <protection hidden="1"/>
    </xf>
    <xf numFmtId="0" fontId="31" fillId="0" borderId="82" xfId="0" applyFont="1" applyBorder="1" applyAlignment="1" applyProtection="1">
      <alignment horizontal="center" vertical="center" shrinkToFit="1"/>
      <protection hidden="1"/>
    </xf>
    <xf numFmtId="0" fontId="31" fillId="0" borderId="47" xfId="0" applyFont="1" applyBorder="1" applyAlignment="1" applyProtection="1">
      <alignment horizontal="center" vertical="center" shrinkToFit="1"/>
      <protection hidden="1"/>
    </xf>
    <xf numFmtId="0" fontId="31" fillId="0" borderId="83" xfId="0" applyFont="1" applyBorder="1" applyAlignment="1" applyProtection="1">
      <alignment horizontal="center" vertical="center" shrinkToFit="1"/>
      <protection hidden="1"/>
    </xf>
    <xf numFmtId="0" fontId="31" fillId="0" borderId="54" xfId="0" applyFont="1" applyBorder="1" applyAlignment="1" applyProtection="1">
      <alignment horizontal="center" vertical="center" shrinkToFit="1"/>
      <protection hidden="1"/>
    </xf>
    <xf numFmtId="0" fontId="31" fillId="0" borderId="57" xfId="0" applyFont="1" applyBorder="1" applyAlignment="1" applyProtection="1">
      <alignment horizontal="center" vertical="center" shrinkToFit="1"/>
      <protection hidden="1"/>
    </xf>
    <xf numFmtId="0" fontId="31" fillId="0" borderId="58" xfId="0" applyFont="1" applyBorder="1" applyAlignment="1" applyProtection="1">
      <alignment horizontal="center" vertical="center" shrinkToFit="1"/>
      <protection hidden="1"/>
    </xf>
    <xf numFmtId="0" fontId="33" fillId="0" borderId="57" xfId="0" applyFont="1" applyBorder="1" applyAlignment="1" applyProtection="1">
      <alignment horizontal="left" vertical="top" wrapText="1"/>
      <protection hidden="1"/>
    </xf>
    <xf numFmtId="0" fontId="33" fillId="0" borderId="73" xfId="0" applyFont="1" applyBorder="1" applyAlignment="1" applyProtection="1">
      <alignment horizontal="left" vertical="top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9" fillId="0" borderId="10" xfId="0" applyFont="1" applyBorder="1" applyAlignment="1" applyProtection="1">
      <alignment horizontal="center" vertical="center" shrinkToFit="1"/>
      <protection hidden="1"/>
    </xf>
    <xf numFmtId="0" fontId="29" fillId="0" borderId="55" xfId="0" applyFont="1" applyBorder="1" applyAlignment="1" applyProtection="1">
      <alignment horizontal="center" vertical="center" shrinkToFit="1"/>
      <protection hidden="1"/>
    </xf>
    <xf numFmtId="0" fontId="29" fillId="0" borderId="67" xfId="0" applyFont="1" applyBorder="1" applyAlignment="1" applyProtection="1">
      <alignment horizontal="center" vertical="center" shrinkToFit="1"/>
      <protection hidden="1"/>
    </xf>
    <xf numFmtId="0" fontId="29" fillId="0" borderId="23" xfId="0" applyFont="1" applyBorder="1" applyAlignment="1" applyProtection="1">
      <alignment horizontal="center" vertical="center" shrinkToFit="1"/>
      <protection hidden="1"/>
    </xf>
    <xf numFmtId="0" fontId="29" fillId="0" borderId="79" xfId="0" applyFont="1" applyBorder="1" applyAlignment="1" applyProtection="1">
      <alignment horizontal="center" vertical="center" shrinkToFit="1"/>
      <protection hidden="1"/>
    </xf>
    <xf numFmtId="0" fontId="29" fillId="0" borderId="80" xfId="0" applyFont="1" applyBorder="1" applyAlignment="1" applyProtection="1">
      <alignment horizontal="center" vertical="center" shrinkToFit="1"/>
      <protection hidden="1"/>
    </xf>
    <xf numFmtId="5" fontId="0" fillId="0" borderId="2" xfId="0" applyNumberFormat="1" applyBorder="1" applyAlignment="1">
      <alignment horizontal="center" vertical="center" shrinkToFit="1"/>
    </xf>
    <xf numFmtId="0" fontId="0" fillId="0" borderId="74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0" fontId="0" fillId="0" borderId="56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60" xfId="0" applyNumberFormat="1" applyBorder="1" applyAlignment="1">
      <alignment horizontal="center" wrapText="1"/>
    </xf>
    <xf numFmtId="0" fontId="0" fillId="0" borderId="67" xfId="0" applyNumberFormat="1" applyBorder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0" fontId="0" fillId="0" borderId="68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4" xfId="0" applyNumberFormat="1" applyBorder="1" applyAlignment="1">
      <alignment horizontal="center" shrinkToFit="1"/>
    </xf>
    <xf numFmtId="0" fontId="0" fillId="0" borderId="26" xfId="0" applyNumberFormat="1" applyBorder="1" applyAlignment="1">
      <alignment horizontal="center" shrinkToFit="1"/>
    </xf>
    <xf numFmtId="5" fontId="0" fillId="0" borderId="2" xfId="0" applyNumberFormat="1" applyBorder="1" applyAlignment="1">
      <alignment horizontal="center" vertical="center" textRotation="255" shrinkToFit="1"/>
    </xf>
    <xf numFmtId="5" fontId="0" fillId="0" borderId="74" xfId="0" applyNumberFormat="1" applyBorder="1" applyAlignment="1">
      <alignment horizontal="center" vertical="center" textRotation="255" shrinkToFit="1"/>
    </xf>
    <xf numFmtId="5" fontId="0" fillId="0" borderId="12" xfId="0" applyNumberFormat="1" applyBorder="1" applyAlignment="1">
      <alignment horizontal="center" vertical="center" textRotation="255" shrinkToFit="1"/>
    </xf>
    <xf numFmtId="0" fontId="37" fillId="0" borderId="0" xfId="0" applyFont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39" fillId="0" borderId="0" xfId="0" applyFont="1"/>
    <xf numFmtId="0" fontId="40" fillId="0" borderId="0" xfId="0" applyFont="1"/>
  </cellXfs>
  <cellStyles count="3">
    <cellStyle name="ハイパーリンク" xfId="1" builtinId="8"/>
    <cellStyle name="通貨" xfId="2" builtinId="7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203200</xdr:rowOff>
    </xdr:from>
    <xdr:to>
      <xdr:col>1</xdr:col>
      <xdr:colOff>44450</xdr:colOff>
      <xdr:row>6</xdr:row>
      <xdr:rowOff>177800</xdr:rowOff>
    </xdr:to>
    <xdr:pic>
      <xdr:nvPicPr>
        <xdr:cNvPr id="4171" name="Picture 75" descr="KBHFlogo1">
          <a:extLst>
            <a:ext uri="{FF2B5EF4-FFF2-40B4-BE49-F238E27FC236}">
              <a16:creationId xmlns:a16="http://schemas.microsoft.com/office/drawing/2014/main" id="{3538B578-D7F5-400A-B8E8-6DA5A32B4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03200"/>
          <a:ext cx="628650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tabSelected="1" view="pageBreakPreview" zoomScale="85" zoomScaleNormal="100" zoomScaleSheetLayoutView="100" workbookViewId="0">
      <selection activeCell="D24" sqref="D24:H24"/>
    </sheetView>
  </sheetViews>
  <sheetFormatPr defaultColWidth="9" defaultRowHeight="13" x14ac:dyDescent="0.2"/>
  <cols>
    <col min="1" max="1" width="10.90625" style="7" customWidth="1"/>
    <col min="2" max="2" width="3.36328125" style="7" customWidth="1"/>
    <col min="3" max="3" width="9" style="7"/>
    <col min="4" max="4" width="8.26953125" style="7" customWidth="1"/>
    <col min="5" max="5" width="7.26953125" style="7" customWidth="1"/>
    <col min="6" max="6" width="3.36328125" style="7" bestFit="1" customWidth="1"/>
    <col min="7" max="7" width="10" style="7" customWidth="1"/>
    <col min="8" max="8" width="7.26953125" style="7" bestFit="1" customWidth="1"/>
    <col min="9" max="15" width="7.453125" style="7" customWidth="1"/>
    <col min="16" max="16" width="6.26953125" style="7" customWidth="1"/>
    <col min="17" max="17" width="9" style="7" customWidth="1"/>
    <col min="18" max="18" width="24.90625" style="28" customWidth="1"/>
    <col min="19" max="19" width="3.453125" style="28" customWidth="1"/>
    <col min="20" max="20" width="2.90625" style="28" customWidth="1"/>
    <col min="21" max="21" width="3.36328125" style="28" customWidth="1"/>
    <col min="22" max="22" width="9" style="28" customWidth="1"/>
    <col min="23" max="29" width="9" style="7" customWidth="1"/>
    <col min="30" max="16384" width="9" style="7"/>
  </cols>
  <sheetData>
    <row r="1" spans="1:24" ht="40" customHeight="1" x14ac:dyDescent="0.2">
      <c r="A1" s="244"/>
      <c r="B1" s="244"/>
      <c r="C1" s="385" t="s">
        <v>161</v>
      </c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6"/>
      <c r="R1" s="387" t="s">
        <v>143</v>
      </c>
      <c r="S1" s="27">
        <v>1</v>
      </c>
      <c r="T1" s="27" t="s">
        <v>139</v>
      </c>
      <c r="U1" s="27" t="s">
        <v>27</v>
      </c>
      <c r="V1" s="27" t="s">
        <v>56</v>
      </c>
      <c r="W1" s="28" t="s">
        <v>100</v>
      </c>
      <c r="X1" s="28" t="s">
        <v>100</v>
      </c>
    </row>
    <row r="2" spans="1:24" ht="40" customHeight="1" thickBot="1" x14ac:dyDescent="0.25">
      <c r="A2" s="244"/>
      <c r="B2" s="244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13"/>
      <c r="R2" s="388" t="s">
        <v>145</v>
      </c>
      <c r="S2" s="27">
        <v>2</v>
      </c>
      <c r="T2" s="27" t="s">
        <v>140</v>
      </c>
      <c r="U2" s="27" t="s">
        <v>28</v>
      </c>
      <c r="W2" s="28" t="s">
        <v>101</v>
      </c>
      <c r="X2" s="28" t="s">
        <v>101</v>
      </c>
    </row>
    <row r="3" spans="1:24" ht="15" customHeight="1" thickBot="1" x14ac:dyDescent="0.25">
      <c r="A3" s="244"/>
      <c r="B3" s="244"/>
      <c r="C3" s="199" t="s">
        <v>0</v>
      </c>
      <c r="D3" s="200"/>
      <c r="E3" s="200"/>
      <c r="F3" s="201"/>
      <c r="G3" s="40"/>
      <c r="H3" s="3"/>
      <c r="I3" s="138" t="s">
        <v>158</v>
      </c>
      <c r="J3" s="210" t="s">
        <v>162</v>
      </c>
      <c r="K3" s="211"/>
      <c r="L3" s="211"/>
      <c r="M3" s="211"/>
      <c r="N3" s="211"/>
      <c r="O3" s="212"/>
      <c r="P3" s="140"/>
      <c r="Q3" s="139"/>
      <c r="R3" s="388" t="s">
        <v>144</v>
      </c>
      <c r="S3" s="27">
        <v>3</v>
      </c>
      <c r="T3" s="27"/>
      <c r="U3" s="27"/>
    </row>
    <row r="4" spans="1:24" ht="15" customHeight="1" x14ac:dyDescent="0.2">
      <c r="A4" s="244"/>
      <c r="B4" s="244"/>
      <c r="C4" s="202"/>
      <c r="D4" s="203"/>
      <c r="E4" s="203"/>
      <c r="F4" s="204"/>
      <c r="G4" s="40"/>
      <c r="I4" s="208" t="s">
        <v>38</v>
      </c>
      <c r="J4" s="233" t="s">
        <v>159</v>
      </c>
      <c r="K4" s="234"/>
      <c r="L4" s="237" t="s">
        <v>160</v>
      </c>
      <c r="M4" s="237"/>
      <c r="N4" s="237"/>
      <c r="O4" s="238"/>
      <c r="P4" s="141"/>
      <c r="R4" s="388" t="s">
        <v>146</v>
      </c>
      <c r="S4" s="27">
        <v>4</v>
      </c>
      <c r="T4" s="27"/>
      <c r="U4" s="27"/>
    </row>
    <row r="5" spans="1:24" ht="15" customHeight="1" thickBot="1" x14ac:dyDescent="0.25">
      <c r="A5" s="244"/>
      <c r="B5" s="244"/>
      <c r="C5" s="205"/>
      <c r="D5" s="206"/>
      <c r="E5" s="206"/>
      <c r="F5" s="207"/>
      <c r="G5" s="40"/>
      <c r="I5" s="209"/>
      <c r="J5" s="235"/>
      <c r="K5" s="236"/>
      <c r="L5" s="239"/>
      <c r="M5" s="239"/>
      <c r="N5" s="239"/>
      <c r="O5" s="240"/>
      <c r="P5" s="17"/>
      <c r="R5" s="388" t="s">
        <v>147</v>
      </c>
      <c r="S5" s="27">
        <v>5</v>
      </c>
      <c r="T5" s="27"/>
      <c r="U5" s="27"/>
    </row>
    <row r="6" spans="1:24" ht="15" customHeight="1" x14ac:dyDescent="0.2">
      <c r="A6" s="244"/>
      <c r="B6" s="244"/>
      <c r="C6" s="198" t="s">
        <v>46</v>
      </c>
      <c r="D6" s="73"/>
      <c r="E6" s="18" t="s">
        <v>45</v>
      </c>
      <c r="F6" s="16"/>
      <c r="G6" s="16"/>
      <c r="I6" s="11"/>
      <c r="J6" s="5"/>
      <c r="K6" s="5"/>
      <c r="L6" s="17"/>
      <c r="M6" s="17"/>
      <c r="N6" s="17"/>
      <c r="O6" s="17"/>
      <c r="P6" s="17"/>
      <c r="R6" s="27">
        <v>6000</v>
      </c>
      <c r="S6" s="27">
        <v>6</v>
      </c>
      <c r="T6" s="27"/>
      <c r="U6" s="27"/>
    </row>
    <row r="7" spans="1:24" ht="15" customHeight="1" x14ac:dyDescent="0.2">
      <c r="A7" s="244"/>
      <c r="B7" s="244"/>
      <c r="C7" s="198"/>
      <c r="D7" s="76"/>
      <c r="E7" s="18" t="s">
        <v>47</v>
      </c>
      <c r="F7" s="19"/>
      <c r="G7" s="19"/>
      <c r="H7" s="19"/>
      <c r="I7" s="8"/>
      <c r="L7" s="20"/>
      <c r="M7" s="20"/>
      <c r="N7" s="20"/>
      <c r="O7" s="20"/>
      <c r="P7" s="20"/>
      <c r="R7" s="27">
        <v>5000</v>
      </c>
      <c r="S7" s="27">
        <v>7</v>
      </c>
      <c r="T7" s="27"/>
      <c r="U7" s="27"/>
    </row>
    <row r="8" spans="1:24" s="8" customFormat="1" ht="15" customHeight="1" thickBot="1" x14ac:dyDescent="0.25">
      <c r="A8" s="244"/>
      <c r="B8" s="244"/>
      <c r="F8" s="7"/>
      <c r="G8" s="7"/>
      <c r="H8" s="7"/>
      <c r="I8" s="11"/>
      <c r="J8" s="7"/>
      <c r="K8" s="7"/>
      <c r="L8" s="10"/>
      <c r="M8" s="10"/>
      <c r="N8" s="10"/>
      <c r="O8" s="10"/>
      <c r="P8" s="10"/>
      <c r="R8" s="27">
        <v>2000</v>
      </c>
      <c r="S8" s="27">
        <v>8</v>
      </c>
      <c r="T8" s="27"/>
      <c r="U8" s="27"/>
      <c r="V8" s="29"/>
    </row>
    <row r="9" spans="1:24" ht="17" thickBot="1" x14ac:dyDescent="0.25">
      <c r="A9" s="255" t="s">
        <v>157</v>
      </c>
      <c r="B9" s="256"/>
      <c r="C9" s="256"/>
      <c r="D9" s="257"/>
      <c r="E9" s="137"/>
      <c r="F9" s="137"/>
      <c r="G9" s="137"/>
      <c r="H9" s="137"/>
      <c r="I9" s="8" t="s">
        <v>163</v>
      </c>
      <c r="J9" s="30">
        <v>1</v>
      </c>
      <c r="K9" s="134" t="s">
        <v>24</v>
      </c>
      <c r="L9" s="30"/>
      <c r="M9" s="134" t="s">
        <v>25</v>
      </c>
      <c r="N9" s="30"/>
      <c r="O9" s="135" t="s">
        <v>26</v>
      </c>
      <c r="P9" s="21"/>
      <c r="R9" s="27">
        <v>1500</v>
      </c>
      <c r="S9" s="27">
        <v>9</v>
      </c>
      <c r="T9" s="27"/>
      <c r="U9" s="27"/>
    </row>
    <row r="10" spans="1:24" ht="27" customHeight="1" x14ac:dyDescent="0.2">
      <c r="A10" s="245" t="s">
        <v>156</v>
      </c>
      <c r="B10" s="174"/>
      <c r="C10" s="174"/>
      <c r="D10" s="174"/>
      <c r="E10" s="246"/>
      <c r="F10" s="247" t="s">
        <v>141</v>
      </c>
      <c r="G10" s="248"/>
      <c r="H10" s="248"/>
      <c r="I10" s="248"/>
      <c r="J10" s="248"/>
      <c r="K10" s="248"/>
      <c r="L10" s="248"/>
      <c r="M10" s="248"/>
      <c r="N10" s="248"/>
      <c r="O10" s="249"/>
      <c r="P10" s="22"/>
      <c r="R10" s="27" t="s">
        <v>141</v>
      </c>
      <c r="S10" s="27">
        <v>10</v>
      </c>
      <c r="T10" s="27"/>
      <c r="U10" s="27"/>
    </row>
    <row r="11" spans="1:24" ht="18.75" customHeight="1" x14ac:dyDescent="0.2">
      <c r="A11" s="31" t="s">
        <v>42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7"/>
      <c r="P11" s="23"/>
      <c r="R11" s="27"/>
      <c r="S11" s="27">
        <v>11</v>
      </c>
      <c r="T11" s="27"/>
      <c r="U11" s="27"/>
    </row>
    <row r="12" spans="1:24" ht="38.25" customHeight="1" x14ac:dyDescent="0.2">
      <c r="A12" s="31" t="s">
        <v>1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3"/>
      <c r="P12" s="24"/>
      <c r="R12" s="27"/>
      <c r="S12" s="27">
        <v>12</v>
      </c>
      <c r="T12" s="27"/>
      <c r="U12" s="27"/>
    </row>
    <row r="13" spans="1:24" ht="18.75" customHeight="1" x14ac:dyDescent="0.2">
      <c r="A13" s="31" t="s">
        <v>82</v>
      </c>
      <c r="B13" s="147"/>
      <c r="C13" s="148"/>
      <c r="D13" s="148"/>
      <c r="E13" s="148"/>
      <c r="F13" s="148"/>
      <c r="G13" s="148"/>
      <c r="H13" s="149"/>
      <c r="I13" s="152" t="s">
        <v>105</v>
      </c>
      <c r="J13" s="241"/>
      <c r="K13" s="153"/>
      <c r="L13" s="147"/>
      <c r="M13" s="148"/>
      <c r="N13" s="148"/>
      <c r="O13" s="151"/>
      <c r="P13" s="24"/>
      <c r="R13" s="27"/>
      <c r="S13" s="27"/>
      <c r="T13" s="27"/>
      <c r="U13" s="27"/>
    </row>
    <row r="14" spans="1:24" ht="38.25" customHeight="1" x14ac:dyDescent="0.2">
      <c r="A14" s="31" t="s">
        <v>2</v>
      </c>
      <c r="B14" s="144"/>
      <c r="C14" s="145"/>
      <c r="D14" s="145"/>
      <c r="E14" s="145"/>
      <c r="F14" s="145"/>
      <c r="G14" s="145"/>
      <c r="H14" s="146"/>
      <c r="I14" s="386" t="s">
        <v>106</v>
      </c>
      <c r="J14" s="241"/>
      <c r="K14" s="153"/>
      <c r="L14" s="144"/>
      <c r="M14" s="145"/>
      <c r="N14" s="145"/>
      <c r="O14" s="150"/>
      <c r="P14" s="24"/>
      <c r="R14" s="27"/>
      <c r="S14" s="27">
        <v>13</v>
      </c>
      <c r="T14" s="27"/>
      <c r="U14" s="27"/>
    </row>
    <row r="15" spans="1:24" ht="15" hidden="1" customHeight="1" x14ac:dyDescent="0.2">
      <c r="A15" s="31" t="s">
        <v>19</v>
      </c>
      <c r="B15" s="147"/>
      <c r="C15" s="148"/>
      <c r="D15" s="149"/>
      <c r="E15" s="152" t="s">
        <v>19</v>
      </c>
      <c r="F15" s="153"/>
      <c r="G15" s="147"/>
      <c r="H15" s="148"/>
      <c r="I15" s="149"/>
      <c r="J15" s="152" t="s">
        <v>19</v>
      </c>
      <c r="K15" s="153"/>
      <c r="L15" s="147"/>
      <c r="M15" s="148"/>
      <c r="N15" s="148"/>
      <c r="O15" s="151"/>
      <c r="P15" s="24"/>
      <c r="R15" s="27"/>
      <c r="S15" s="27">
        <v>14</v>
      </c>
      <c r="T15" s="27"/>
      <c r="U15" s="27"/>
    </row>
    <row r="16" spans="1:24" ht="30" hidden="1" customHeight="1" x14ac:dyDescent="0.2">
      <c r="A16" s="67" t="s">
        <v>107</v>
      </c>
      <c r="B16" s="144"/>
      <c r="C16" s="145"/>
      <c r="D16" s="146"/>
      <c r="E16" s="154" t="s">
        <v>99</v>
      </c>
      <c r="F16" s="155"/>
      <c r="G16" s="144"/>
      <c r="H16" s="145"/>
      <c r="I16" s="146"/>
      <c r="J16" s="154" t="s">
        <v>121</v>
      </c>
      <c r="K16" s="156"/>
      <c r="L16" s="144"/>
      <c r="M16" s="145"/>
      <c r="N16" s="145"/>
      <c r="O16" s="150"/>
      <c r="P16" s="24"/>
      <c r="R16" s="27"/>
      <c r="S16" s="27">
        <v>15</v>
      </c>
      <c r="T16" s="27"/>
      <c r="U16" s="27"/>
    </row>
    <row r="17" spans="1:28" ht="38.25" customHeight="1" x14ac:dyDescent="0.2">
      <c r="A17" s="31" t="s">
        <v>3</v>
      </c>
      <c r="B17" s="44" t="s">
        <v>43</v>
      </c>
      <c r="C17" s="225"/>
      <c r="D17" s="225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3"/>
      <c r="P17" s="23"/>
      <c r="R17" s="27"/>
      <c r="S17" s="27">
        <v>16</v>
      </c>
      <c r="T17" s="27"/>
      <c r="U17" s="27"/>
    </row>
    <row r="18" spans="1:28" ht="38.25" customHeight="1" x14ac:dyDescent="0.2">
      <c r="A18" s="31" t="s">
        <v>4</v>
      </c>
      <c r="B18" s="147"/>
      <c r="C18" s="148"/>
      <c r="D18" s="148"/>
      <c r="E18" s="68" t="s">
        <v>34</v>
      </c>
      <c r="F18" s="147"/>
      <c r="G18" s="148"/>
      <c r="H18" s="149"/>
      <c r="I18" s="69" t="s">
        <v>110</v>
      </c>
      <c r="J18" s="230"/>
      <c r="K18" s="231"/>
      <c r="L18" s="231"/>
      <c r="M18" s="231"/>
      <c r="N18" s="231"/>
      <c r="O18" s="232"/>
      <c r="P18" s="23"/>
      <c r="R18" s="27"/>
      <c r="S18" s="27">
        <v>17</v>
      </c>
      <c r="T18" s="27"/>
      <c r="U18" s="27"/>
    </row>
    <row r="19" spans="1:28" ht="38.25" customHeight="1" thickBot="1" x14ac:dyDescent="0.25">
      <c r="A19" s="32" t="s">
        <v>35</v>
      </c>
      <c r="B19" s="226"/>
      <c r="C19" s="226"/>
      <c r="D19" s="226"/>
      <c r="E19" s="226"/>
      <c r="F19" s="226"/>
      <c r="G19" s="226"/>
      <c r="H19" s="226"/>
      <c r="I19" s="66" t="s">
        <v>111</v>
      </c>
      <c r="J19" s="227"/>
      <c r="K19" s="227"/>
      <c r="L19" s="227"/>
      <c r="M19" s="227"/>
      <c r="N19" s="227"/>
      <c r="O19" s="228"/>
      <c r="P19" s="23"/>
      <c r="R19" s="27"/>
      <c r="S19" s="27">
        <v>18</v>
      </c>
      <c r="T19" s="27"/>
      <c r="U19" s="27"/>
    </row>
    <row r="20" spans="1:28" ht="21.75" customHeight="1" thickBot="1" x14ac:dyDescent="0.25">
      <c r="A20" s="229" t="s">
        <v>155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5"/>
      <c r="R20" s="27"/>
      <c r="S20" s="27">
        <v>19</v>
      </c>
      <c r="T20" s="27"/>
      <c r="U20" s="27"/>
    </row>
    <row r="21" spans="1:28" ht="18.75" customHeight="1" x14ac:dyDescent="0.2">
      <c r="A21" s="192" t="s">
        <v>9</v>
      </c>
      <c r="B21" s="213" t="s">
        <v>50</v>
      </c>
      <c r="C21" s="214"/>
      <c r="D21" s="157" t="s">
        <v>44</v>
      </c>
      <c r="E21" s="158"/>
      <c r="F21" s="158"/>
      <c r="G21" s="158"/>
      <c r="H21" s="158"/>
      <c r="I21" s="252" t="s">
        <v>154</v>
      </c>
      <c r="J21" s="253"/>
      <c r="K21" s="253"/>
      <c r="L21" s="253"/>
      <c r="M21" s="253"/>
      <c r="N21" s="254"/>
      <c r="O21" s="258" t="s">
        <v>12</v>
      </c>
      <c r="P21" s="4"/>
      <c r="R21" s="27"/>
      <c r="S21" s="27">
        <v>20</v>
      </c>
      <c r="T21" s="27"/>
      <c r="U21" s="27"/>
    </row>
    <row r="22" spans="1:28" ht="38.25" customHeight="1" thickBot="1" x14ac:dyDescent="0.25">
      <c r="A22" s="193"/>
      <c r="B22" s="215"/>
      <c r="C22" s="216"/>
      <c r="D22" s="220" t="s">
        <v>39</v>
      </c>
      <c r="E22" s="221"/>
      <c r="F22" s="221"/>
      <c r="G22" s="221"/>
      <c r="H22" s="221"/>
      <c r="I22" s="136" t="s">
        <v>153</v>
      </c>
      <c r="J22" s="129" t="s">
        <v>148</v>
      </c>
      <c r="K22" s="129" t="s">
        <v>149</v>
      </c>
      <c r="L22" s="129" t="s">
        <v>150</v>
      </c>
      <c r="M22" s="133" t="s">
        <v>151</v>
      </c>
      <c r="N22" s="133" t="s">
        <v>166</v>
      </c>
      <c r="O22" s="259"/>
      <c r="P22" s="4"/>
      <c r="R22" s="27"/>
      <c r="S22" s="27">
        <v>21</v>
      </c>
      <c r="T22" s="27"/>
      <c r="U22" s="27"/>
    </row>
    <row r="23" spans="1:28" ht="18.75" customHeight="1" x14ac:dyDescent="0.2">
      <c r="A23" s="223" t="s">
        <v>165</v>
      </c>
      <c r="B23" s="173" t="s">
        <v>164</v>
      </c>
      <c r="C23" s="174"/>
      <c r="D23" s="218"/>
      <c r="E23" s="219"/>
      <c r="F23" s="219"/>
      <c r="G23" s="219"/>
      <c r="H23" s="219"/>
      <c r="I23" s="222"/>
      <c r="J23" s="217"/>
      <c r="K23" s="224"/>
      <c r="L23" s="217"/>
      <c r="M23" s="224"/>
      <c r="N23" s="260"/>
      <c r="O23" s="261">
        <f>IF(D24="",0,IF(B24="",SUM(W24:AB24),SUM(Y24:AB24)))</f>
        <v>0</v>
      </c>
      <c r="P23" s="25"/>
      <c r="R23" s="27"/>
      <c r="S23" s="27">
        <v>22</v>
      </c>
      <c r="T23" s="27"/>
      <c r="U23" s="27"/>
    </row>
    <row r="24" spans="1:28" ht="38.25" customHeight="1" x14ac:dyDescent="0.2">
      <c r="A24" s="171"/>
      <c r="B24" s="175"/>
      <c r="C24" s="176"/>
      <c r="D24" s="164"/>
      <c r="E24" s="165"/>
      <c r="F24" s="165"/>
      <c r="G24" s="165"/>
      <c r="H24" s="165"/>
      <c r="I24" s="163"/>
      <c r="J24" s="160"/>
      <c r="K24" s="159"/>
      <c r="L24" s="160"/>
      <c r="M24" s="159"/>
      <c r="N24" s="250"/>
      <c r="O24" s="190"/>
      <c r="P24" s="25"/>
      <c r="Q24" s="25"/>
      <c r="R24" s="25"/>
      <c r="S24" s="27">
        <v>23</v>
      </c>
      <c r="T24" s="27"/>
      <c r="U24" s="27"/>
      <c r="W24" s="7">
        <f>IF(AND(I23="○",K23="○"),1000,IF(AND(I23="○",K23=""),4000,0))</f>
        <v>0</v>
      </c>
      <c r="X24" s="7">
        <f>IF(J23="○",3000,0)</f>
        <v>0</v>
      </c>
      <c r="Y24" s="7">
        <f>IF(K23="○",1000,0)</f>
        <v>0</v>
      </c>
      <c r="Z24" s="7">
        <f>IF(L23="○",2000,0)</f>
        <v>0</v>
      </c>
      <c r="AA24" s="7">
        <f>IF(M23="○",2000,0)</f>
        <v>0</v>
      </c>
      <c r="AB24" s="7">
        <v>1000</v>
      </c>
    </row>
    <row r="25" spans="1:28" ht="18.75" customHeight="1" x14ac:dyDescent="0.2">
      <c r="A25" s="171" t="s">
        <v>22</v>
      </c>
      <c r="B25" s="179" t="str">
        <f>B23</f>
        <v>２０１９－</v>
      </c>
      <c r="C25" s="180"/>
      <c r="D25" s="161"/>
      <c r="E25" s="162"/>
      <c r="F25" s="162"/>
      <c r="G25" s="162"/>
      <c r="H25" s="162"/>
      <c r="I25" s="163"/>
      <c r="J25" s="160"/>
      <c r="K25" s="159"/>
      <c r="L25" s="160"/>
      <c r="M25" s="159"/>
      <c r="N25" s="250"/>
      <c r="O25" s="190">
        <f>IF(D26="",0,IF(B26="",SUM(W26:AB26),SUM(Y26:AB26)))</f>
        <v>0</v>
      </c>
      <c r="P25" s="25"/>
      <c r="R25" s="27"/>
      <c r="S25" s="27">
        <v>24</v>
      </c>
      <c r="T25" s="27"/>
      <c r="U25" s="27"/>
    </row>
    <row r="26" spans="1:28" ht="38.25" customHeight="1" x14ac:dyDescent="0.2">
      <c r="A26" s="171"/>
      <c r="B26" s="175"/>
      <c r="C26" s="176"/>
      <c r="D26" s="164"/>
      <c r="E26" s="165"/>
      <c r="F26" s="165"/>
      <c r="G26" s="165"/>
      <c r="H26" s="165"/>
      <c r="I26" s="163"/>
      <c r="J26" s="160"/>
      <c r="K26" s="159"/>
      <c r="L26" s="160"/>
      <c r="M26" s="159"/>
      <c r="N26" s="250"/>
      <c r="O26" s="190"/>
      <c r="P26" s="25"/>
      <c r="R26" s="27"/>
      <c r="S26" s="27">
        <v>25</v>
      </c>
      <c r="T26" s="27"/>
      <c r="U26" s="27"/>
      <c r="W26" s="7">
        <f t="shared" ref="W26:W38" si="0">IF(AND(I25="○",K25="○"),1000,IF(AND(I25="○",K25=""),4000,0))</f>
        <v>0</v>
      </c>
      <c r="X26" s="7">
        <f t="shared" ref="X26:X38" si="1">IF(J25="○",3000,0)</f>
        <v>0</v>
      </c>
      <c r="Y26" s="7">
        <f t="shared" ref="Y26:Y38" si="2">IF(K25="○",1000,0)</f>
        <v>0</v>
      </c>
      <c r="Z26" s="7">
        <f t="shared" ref="Z26:Z38" si="3">IF(L25="○",2000,0)</f>
        <v>0</v>
      </c>
      <c r="AA26" s="7">
        <f t="shared" ref="AA26:AA38" si="4">IF(M25="○",2000,0)</f>
        <v>0</v>
      </c>
      <c r="AB26" s="7">
        <v>1000</v>
      </c>
    </row>
    <row r="27" spans="1:28" ht="18.75" customHeight="1" x14ac:dyDescent="0.2">
      <c r="A27" s="171" t="s">
        <v>5</v>
      </c>
      <c r="B27" s="179" t="str">
        <f>B23</f>
        <v>２０１９－</v>
      </c>
      <c r="C27" s="180"/>
      <c r="D27" s="161"/>
      <c r="E27" s="162"/>
      <c r="F27" s="162"/>
      <c r="G27" s="162"/>
      <c r="H27" s="162"/>
      <c r="I27" s="163"/>
      <c r="J27" s="160"/>
      <c r="K27" s="159"/>
      <c r="L27" s="160"/>
      <c r="M27" s="159"/>
      <c r="N27" s="250"/>
      <c r="O27" s="190">
        <f>IF(D28="",0,IF(B28="",SUM(W28:AB28),SUM(Y28:AB28)))</f>
        <v>0</v>
      </c>
      <c r="P27" s="25"/>
      <c r="R27" s="27"/>
      <c r="S27" s="27">
        <v>26</v>
      </c>
      <c r="T27" s="27"/>
      <c r="U27" s="27"/>
    </row>
    <row r="28" spans="1:28" ht="38.25" customHeight="1" x14ac:dyDescent="0.2">
      <c r="A28" s="171"/>
      <c r="B28" s="175"/>
      <c r="C28" s="176"/>
      <c r="D28" s="164"/>
      <c r="E28" s="165"/>
      <c r="F28" s="165"/>
      <c r="G28" s="165"/>
      <c r="H28" s="165"/>
      <c r="I28" s="163"/>
      <c r="J28" s="160"/>
      <c r="K28" s="159"/>
      <c r="L28" s="160"/>
      <c r="M28" s="159"/>
      <c r="N28" s="250"/>
      <c r="O28" s="190"/>
      <c r="P28" s="25"/>
      <c r="R28" s="27"/>
      <c r="S28" s="27">
        <v>27</v>
      </c>
      <c r="T28" s="27"/>
      <c r="U28" s="27"/>
      <c r="W28" s="7">
        <f t="shared" si="0"/>
        <v>0</v>
      </c>
      <c r="X28" s="7">
        <f t="shared" si="1"/>
        <v>0</v>
      </c>
      <c r="Y28" s="7">
        <f t="shared" si="2"/>
        <v>0</v>
      </c>
      <c r="Z28" s="7">
        <f t="shared" si="3"/>
        <v>0</v>
      </c>
      <c r="AA28" s="7">
        <f t="shared" si="4"/>
        <v>0</v>
      </c>
      <c r="AB28" s="7">
        <v>1000</v>
      </c>
    </row>
    <row r="29" spans="1:28" ht="18.75" customHeight="1" x14ac:dyDescent="0.2">
      <c r="A29" s="171" t="s">
        <v>6</v>
      </c>
      <c r="B29" s="179" t="str">
        <f>B23</f>
        <v>２０１９－</v>
      </c>
      <c r="C29" s="180"/>
      <c r="D29" s="161"/>
      <c r="E29" s="162"/>
      <c r="F29" s="162"/>
      <c r="G29" s="162"/>
      <c r="H29" s="162"/>
      <c r="I29" s="163"/>
      <c r="J29" s="160"/>
      <c r="K29" s="159"/>
      <c r="L29" s="160"/>
      <c r="M29" s="159"/>
      <c r="N29" s="250"/>
      <c r="O29" s="190">
        <f>IF(D30="",0,IF(B30="",SUM(W30:AB30),SUM(Y30:AB30)))</f>
        <v>0</v>
      </c>
      <c r="P29" s="25"/>
      <c r="R29" s="27"/>
      <c r="S29" s="27">
        <v>28</v>
      </c>
      <c r="T29" s="27"/>
      <c r="U29" s="27"/>
    </row>
    <row r="30" spans="1:28" ht="38.25" customHeight="1" x14ac:dyDescent="0.2">
      <c r="A30" s="171"/>
      <c r="B30" s="175"/>
      <c r="C30" s="176"/>
      <c r="D30" s="164"/>
      <c r="E30" s="165"/>
      <c r="F30" s="165"/>
      <c r="G30" s="165"/>
      <c r="H30" s="165"/>
      <c r="I30" s="163"/>
      <c r="J30" s="160"/>
      <c r="K30" s="159"/>
      <c r="L30" s="160"/>
      <c r="M30" s="159"/>
      <c r="N30" s="250"/>
      <c r="O30" s="190"/>
      <c r="P30" s="25"/>
      <c r="R30" s="27"/>
      <c r="S30" s="27">
        <v>29</v>
      </c>
      <c r="T30" s="27"/>
      <c r="U30" s="27"/>
      <c r="W30" s="7">
        <f t="shared" si="0"/>
        <v>0</v>
      </c>
      <c r="X30" s="7">
        <f t="shared" si="1"/>
        <v>0</v>
      </c>
      <c r="Y30" s="7">
        <f t="shared" si="2"/>
        <v>0</v>
      </c>
      <c r="Z30" s="7">
        <f t="shared" si="3"/>
        <v>0</v>
      </c>
      <c r="AA30" s="7">
        <f t="shared" si="4"/>
        <v>0</v>
      </c>
      <c r="AB30" s="7">
        <v>1000</v>
      </c>
    </row>
    <row r="31" spans="1:28" ht="18.75" customHeight="1" x14ac:dyDescent="0.2">
      <c r="A31" s="171" t="s">
        <v>7</v>
      </c>
      <c r="B31" s="179" t="str">
        <f>B23</f>
        <v>２０１９－</v>
      </c>
      <c r="C31" s="180"/>
      <c r="D31" s="161"/>
      <c r="E31" s="162"/>
      <c r="F31" s="162"/>
      <c r="G31" s="162"/>
      <c r="H31" s="162"/>
      <c r="I31" s="163"/>
      <c r="J31" s="160"/>
      <c r="K31" s="159"/>
      <c r="L31" s="160"/>
      <c r="M31" s="159"/>
      <c r="N31" s="250"/>
      <c r="O31" s="190">
        <f>IF(D32="",0,IF(B32="",SUM(W32:AB32),SUM(Y32:AB32)))</f>
        <v>0</v>
      </c>
      <c r="P31" s="25"/>
      <c r="R31" s="27"/>
      <c r="S31" s="27">
        <v>30</v>
      </c>
      <c r="T31" s="27"/>
      <c r="U31" s="27"/>
    </row>
    <row r="32" spans="1:28" ht="38.25" customHeight="1" x14ac:dyDescent="0.2">
      <c r="A32" s="171"/>
      <c r="B32" s="175"/>
      <c r="C32" s="176"/>
      <c r="D32" s="164"/>
      <c r="E32" s="165"/>
      <c r="F32" s="165"/>
      <c r="G32" s="165"/>
      <c r="H32" s="165"/>
      <c r="I32" s="163"/>
      <c r="J32" s="160"/>
      <c r="K32" s="159"/>
      <c r="L32" s="160"/>
      <c r="M32" s="159"/>
      <c r="N32" s="250"/>
      <c r="O32" s="190"/>
      <c r="P32" s="25"/>
      <c r="R32" s="27"/>
      <c r="S32" s="27">
        <v>31</v>
      </c>
      <c r="T32" s="27"/>
      <c r="U32" s="27"/>
      <c r="W32" s="7">
        <f t="shared" si="0"/>
        <v>0</v>
      </c>
      <c r="X32" s="7">
        <f t="shared" si="1"/>
        <v>0</v>
      </c>
      <c r="Y32" s="7">
        <f t="shared" si="2"/>
        <v>0</v>
      </c>
      <c r="Z32" s="7">
        <f t="shared" si="3"/>
        <v>0</v>
      </c>
      <c r="AA32" s="7">
        <f t="shared" si="4"/>
        <v>0</v>
      </c>
      <c r="AB32" s="7">
        <v>1000</v>
      </c>
    </row>
    <row r="33" spans="1:28" ht="18.75" customHeight="1" x14ac:dyDescent="0.2">
      <c r="A33" s="171" t="s">
        <v>8</v>
      </c>
      <c r="B33" s="179" t="str">
        <f>B23</f>
        <v>２０１９－</v>
      </c>
      <c r="C33" s="180"/>
      <c r="D33" s="161"/>
      <c r="E33" s="162"/>
      <c r="F33" s="162"/>
      <c r="G33" s="162"/>
      <c r="H33" s="162"/>
      <c r="I33" s="163"/>
      <c r="J33" s="160"/>
      <c r="K33" s="159"/>
      <c r="L33" s="160"/>
      <c r="M33" s="159"/>
      <c r="N33" s="250"/>
      <c r="O33" s="190">
        <f>IF(D34="",0,IF(B34="",SUM(W34:AB34),SUM(Y34:AB34)))</f>
        <v>0</v>
      </c>
      <c r="P33" s="25"/>
      <c r="R33" s="27"/>
      <c r="S33" s="27">
        <v>32</v>
      </c>
      <c r="T33" s="27"/>
      <c r="U33" s="27"/>
    </row>
    <row r="34" spans="1:28" ht="38.25" customHeight="1" x14ac:dyDescent="0.2">
      <c r="A34" s="171"/>
      <c r="B34" s="175"/>
      <c r="C34" s="176"/>
      <c r="D34" s="164"/>
      <c r="E34" s="165"/>
      <c r="F34" s="165"/>
      <c r="G34" s="165"/>
      <c r="H34" s="165"/>
      <c r="I34" s="163"/>
      <c r="J34" s="160"/>
      <c r="K34" s="159"/>
      <c r="L34" s="160"/>
      <c r="M34" s="159"/>
      <c r="N34" s="250"/>
      <c r="O34" s="190"/>
      <c r="P34" s="25"/>
      <c r="R34" s="27"/>
      <c r="S34" s="27">
        <v>33</v>
      </c>
      <c r="T34" s="27"/>
      <c r="U34" s="27"/>
      <c r="W34" s="7">
        <f t="shared" si="0"/>
        <v>0</v>
      </c>
      <c r="X34" s="7">
        <f t="shared" si="1"/>
        <v>0</v>
      </c>
      <c r="Y34" s="7">
        <f t="shared" si="2"/>
        <v>0</v>
      </c>
      <c r="Z34" s="7">
        <f t="shared" si="3"/>
        <v>0</v>
      </c>
      <c r="AA34" s="7">
        <f t="shared" si="4"/>
        <v>0</v>
      </c>
      <c r="AB34" s="7">
        <v>1000</v>
      </c>
    </row>
    <row r="35" spans="1:28" ht="18.75" customHeight="1" x14ac:dyDescent="0.2">
      <c r="A35" s="171" t="s">
        <v>20</v>
      </c>
      <c r="B35" s="179" t="str">
        <f>B23</f>
        <v>２０１９－</v>
      </c>
      <c r="C35" s="180"/>
      <c r="D35" s="161"/>
      <c r="E35" s="162"/>
      <c r="F35" s="162"/>
      <c r="G35" s="162"/>
      <c r="H35" s="162"/>
      <c r="I35" s="163"/>
      <c r="J35" s="160"/>
      <c r="K35" s="159"/>
      <c r="L35" s="160"/>
      <c r="M35" s="159"/>
      <c r="N35" s="250"/>
      <c r="O35" s="190">
        <f>IF(D36="",0,IF(B36="",SUM(W36:AB36),SUM(Y36:AB36)))</f>
        <v>0</v>
      </c>
      <c r="P35" s="25"/>
      <c r="R35" s="27"/>
      <c r="S35" s="27">
        <v>34</v>
      </c>
      <c r="T35" s="27"/>
      <c r="U35" s="27"/>
    </row>
    <row r="36" spans="1:28" ht="38.25" customHeight="1" x14ac:dyDescent="0.2">
      <c r="A36" s="171"/>
      <c r="B36" s="175"/>
      <c r="C36" s="176"/>
      <c r="D36" s="164"/>
      <c r="E36" s="165"/>
      <c r="F36" s="165"/>
      <c r="G36" s="165"/>
      <c r="H36" s="165"/>
      <c r="I36" s="163"/>
      <c r="J36" s="160"/>
      <c r="K36" s="159"/>
      <c r="L36" s="160"/>
      <c r="M36" s="159"/>
      <c r="N36" s="250"/>
      <c r="O36" s="190"/>
      <c r="P36" s="25"/>
      <c r="R36" s="27"/>
      <c r="S36" s="27">
        <v>35</v>
      </c>
      <c r="T36" s="27"/>
      <c r="U36" s="27"/>
      <c r="W36" s="7">
        <f t="shared" si="0"/>
        <v>0</v>
      </c>
      <c r="X36" s="7">
        <f t="shared" si="1"/>
        <v>0</v>
      </c>
      <c r="Y36" s="7">
        <f t="shared" si="2"/>
        <v>0</v>
      </c>
      <c r="Z36" s="7">
        <f t="shared" si="3"/>
        <v>0</v>
      </c>
      <c r="AA36" s="7">
        <f t="shared" si="4"/>
        <v>0</v>
      </c>
      <c r="AB36" s="7">
        <v>1000</v>
      </c>
    </row>
    <row r="37" spans="1:28" ht="18.75" customHeight="1" x14ac:dyDescent="0.2">
      <c r="A37" s="171" t="s">
        <v>23</v>
      </c>
      <c r="B37" s="179" t="str">
        <f>B23</f>
        <v>２０１９－</v>
      </c>
      <c r="C37" s="180"/>
      <c r="D37" s="147"/>
      <c r="E37" s="148"/>
      <c r="F37" s="148"/>
      <c r="G37" s="148"/>
      <c r="H37" s="148"/>
      <c r="I37" s="163"/>
      <c r="J37" s="160"/>
      <c r="K37" s="159"/>
      <c r="L37" s="160"/>
      <c r="M37" s="159"/>
      <c r="N37" s="250"/>
      <c r="O37" s="190">
        <f>IF(D38="",0,IF(B38="",SUM(W38:AB38),SUM(Y38:AB38)))</f>
        <v>0</v>
      </c>
      <c r="P37" s="25"/>
      <c r="R37" s="27"/>
      <c r="S37" s="27">
        <v>36</v>
      </c>
      <c r="T37" s="27"/>
      <c r="U37" s="27"/>
    </row>
    <row r="38" spans="1:28" ht="38.25" customHeight="1" thickBot="1" x14ac:dyDescent="0.25">
      <c r="A38" s="172"/>
      <c r="B38" s="177"/>
      <c r="C38" s="178"/>
      <c r="D38" s="181"/>
      <c r="E38" s="182"/>
      <c r="F38" s="182"/>
      <c r="G38" s="182"/>
      <c r="H38" s="182"/>
      <c r="I38" s="195"/>
      <c r="J38" s="189"/>
      <c r="K38" s="169"/>
      <c r="L38" s="189"/>
      <c r="M38" s="169"/>
      <c r="N38" s="251"/>
      <c r="O38" s="191"/>
      <c r="P38" s="25"/>
      <c r="R38" s="27"/>
      <c r="S38" s="27">
        <v>37</v>
      </c>
      <c r="T38" s="27"/>
      <c r="U38" s="27"/>
      <c r="W38" s="7">
        <f t="shared" si="0"/>
        <v>0</v>
      </c>
      <c r="X38" s="7">
        <f t="shared" si="1"/>
        <v>0</v>
      </c>
      <c r="Y38" s="7">
        <f t="shared" si="2"/>
        <v>0</v>
      </c>
      <c r="Z38" s="7">
        <f t="shared" si="3"/>
        <v>0</v>
      </c>
      <c r="AA38" s="7">
        <f t="shared" si="4"/>
        <v>0</v>
      </c>
      <c r="AB38" s="7">
        <v>1000</v>
      </c>
    </row>
    <row r="39" spans="1:28" ht="15" customHeight="1" thickBot="1" x14ac:dyDescent="0.25">
      <c r="A39" s="130"/>
      <c r="B39" s="132"/>
      <c r="C39" s="132"/>
      <c r="D39" s="132"/>
      <c r="E39" s="132"/>
      <c r="F39" s="132"/>
      <c r="G39" s="132"/>
      <c r="H39" s="132"/>
      <c r="I39" s="132"/>
      <c r="J39" s="132"/>
      <c r="K39" s="12"/>
      <c r="L39" s="194" t="s">
        <v>152</v>
      </c>
      <c r="M39" s="194"/>
      <c r="N39" s="194"/>
      <c r="O39" s="194"/>
      <c r="P39" s="26"/>
      <c r="R39" s="27"/>
      <c r="S39" s="27">
        <v>38</v>
      </c>
      <c r="T39" s="27"/>
      <c r="U39" s="27"/>
    </row>
    <row r="40" spans="1:28" ht="15" customHeight="1" x14ac:dyDescent="0.2">
      <c r="A40" s="130"/>
      <c r="B40" s="132"/>
      <c r="C40" s="132"/>
      <c r="D40" s="132"/>
      <c r="E40" s="132"/>
      <c r="F40" s="132"/>
      <c r="G40" s="132"/>
      <c r="H40" s="132"/>
      <c r="I40" s="132"/>
      <c r="J40" s="132"/>
      <c r="K40" s="12"/>
      <c r="L40" s="183">
        <f>SUM(O23:O38)</f>
        <v>0</v>
      </c>
      <c r="M40" s="184"/>
      <c r="N40" s="184"/>
      <c r="O40" s="185"/>
      <c r="P40" s="15"/>
      <c r="R40" s="27"/>
      <c r="S40" s="27">
        <v>39</v>
      </c>
      <c r="T40" s="27"/>
      <c r="U40" s="27"/>
    </row>
    <row r="41" spans="1:28" ht="15" customHeight="1" thickBot="1" x14ac:dyDescent="0.25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2"/>
      <c r="L41" s="186"/>
      <c r="M41" s="187"/>
      <c r="N41" s="187"/>
      <c r="O41" s="188"/>
      <c r="P41" s="15"/>
      <c r="R41" s="27"/>
      <c r="S41" s="27">
        <v>40</v>
      </c>
      <c r="T41" s="27"/>
      <c r="U41" s="27"/>
    </row>
    <row r="42" spans="1:28" ht="15" hidden="1" customHeight="1" x14ac:dyDescent="0.2">
      <c r="A42" s="14" t="s">
        <v>97</v>
      </c>
      <c r="B42" s="41"/>
      <c r="K42" s="5"/>
      <c r="L42" s="168"/>
      <c r="M42" s="168"/>
      <c r="N42" s="168"/>
      <c r="O42" s="168"/>
      <c r="P42" s="5"/>
    </row>
    <row r="43" spans="1:28" customFormat="1" hidden="1" x14ac:dyDescent="0.2">
      <c r="A43" s="42" t="s">
        <v>142</v>
      </c>
    </row>
    <row r="44" spans="1:28" customFormat="1" ht="13.5" customHeight="1" thickBot="1" x14ac:dyDescent="0.3">
      <c r="H44" s="43"/>
      <c r="I44" s="43"/>
      <c r="J44" s="43"/>
      <c r="K44" s="43"/>
      <c r="L44" s="43"/>
      <c r="M44" s="43"/>
      <c r="N44" s="43"/>
    </row>
    <row r="45" spans="1:28" customFormat="1" ht="18.75" customHeight="1" thickBot="1" x14ac:dyDescent="0.25">
      <c r="A45" s="142" t="s">
        <v>102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3"/>
      <c r="O45" s="64" t="s">
        <v>100</v>
      </c>
    </row>
    <row r="46" spans="1:28" x14ac:dyDescent="0.2">
      <c r="A46" s="166" t="s">
        <v>41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1:28" ht="15" customHeight="1" thickBot="1" x14ac:dyDescent="0.25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</row>
    <row r="48" spans="1:28" x14ac:dyDescent="0.2">
      <c r="A48" s="170"/>
      <c r="B48" s="170"/>
      <c r="C48" s="170"/>
      <c r="D48" s="170"/>
      <c r="E48" s="170"/>
      <c r="F48" s="170"/>
      <c r="G48" s="170"/>
      <c r="H48" s="170"/>
    </row>
    <row r="49" spans="16:16" x14ac:dyDescent="0.2">
      <c r="P49" s="4"/>
    </row>
  </sheetData>
  <mergeCells count="145">
    <mergeCell ref="O23:O24"/>
    <mergeCell ref="B13:H13"/>
    <mergeCell ref="B14:H14"/>
    <mergeCell ref="E17:O17"/>
    <mergeCell ref="N27:N28"/>
    <mergeCell ref="O27:O28"/>
    <mergeCell ref="O25:O26"/>
    <mergeCell ref="N25:N26"/>
    <mergeCell ref="I21:N21"/>
    <mergeCell ref="A9:D9"/>
    <mergeCell ref="O21:O22"/>
    <mergeCell ref="M25:M26"/>
    <mergeCell ref="M23:M24"/>
    <mergeCell ref="N23:N24"/>
    <mergeCell ref="M37:M38"/>
    <mergeCell ref="M35:M36"/>
    <mergeCell ref="M33:M34"/>
    <mergeCell ref="M31:M32"/>
    <mergeCell ref="M29:M30"/>
    <mergeCell ref="M27:M28"/>
    <mergeCell ref="O29:O30"/>
    <mergeCell ref="N33:N34"/>
    <mergeCell ref="N31:N32"/>
    <mergeCell ref="N29:N30"/>
    <mergeCell ref="N35:N36"/>
    <mergeCell ref="N37:N38"/>
    <mergeCell ref="I14:K14"/>
    <mergeCell ref="I13:K13"/>
    <mergeCell ref="B12:O12"/>
    <mergeCell ref="A1:B8"/>
    <mergeCell ref="A10:E10"/>
    <mergeCell ref="F10:O10"/>
    <mergeCell ref="C17:D17"/>
    <mergeCell ref="B19:H19"/>
    <mergeCell ref="B18:D18"/>
    <mergeCell ref="J19:O19"/>
    <mergeCell ref="A20:O20"/>
    <mergeCell ref="J18:O18"/>
    <mergeCell ref="F18:H18"/>
    <mergeCell ref="D32:H32"/>
    <mergeCell ref="D36:H36"/>
    <mergeCell ref="D35:H35"/>
    <mergeCell ref="A23:A24"/>
    <mergeCell ref="L23:L24"/>
    <mergeCell ref="K23:K24"/>
    <mergeCell ref="K25:K26"/>
    <mergeCell ref="B21:C22"/>
    <mergeCell ref="J23:J24"/>
    <mergeCell ref="B25:C25"/>
    <mergeCell ref="B26:C26"/>
    <mergeCell ref="D24:H24"/>
    <mergeCell ref="D23:H23"/>
    <mergeCell ref="D22:H22"/>
    <mergeCell ref="I23:I24"/>
    <mergeCell ref="J25:J26"/>
    <mergeCell ref="J15:K15"/>
    <mergeCell ref="B11:O11"/>
    <mergeCell ref="C6:C7"/>
    <mergeCell ref="C3:F5"/>
    <mergeCell ref="I4:I5"/>
    <mergeCell ref="J3:O3"/>
    <mergeCell ref="J4:K5"/>
    <mergeCell ref="L4:O5"/>
    <mergeCell ref="L14:O14"/>
    <mergeCell ref="L13:O13"/>
    <mergeCell ref="A21:A22"/>
    <mergeCell ref="L39:O39"/>
    <mergeCell ref="L35:L36"/>
    <mergeCell ref="L31:L32"/>
    <mergeCell ref="J37:J38"/>
    <mergeCell ref="J35:J36"/>
    <mergeCell ref="A33:A34"/>
    <mergeCell ref="A31:A32"/>
    <mergeCell ref="J33:J34"/>
    <mergeCell ref="I37:I38"/>
    <mergeCell ref="L40:O41"/>
    <mergeCell ref="L33:L34"/>
    <mergeCell ref="L25:L26"/>
    <mergeCell ref="L37:L38"/>
    <mergeCell ref="L27:L28"/>
    <mergeCell ref="O37:O38"/>
    <mergeCell ref="O35:O36"/>
    <mergeCell ref="O33:O34"/>
    <mergeCell ref="O31:O32"/>
    <mergeCell ref="L29:L30"/>
    <mergeCell ref="I35:I36"/>
    <mergeCell ref="J31:J32"/>
    <mergeCell ref="D38:H38"/>
    <mergeCell ref="D37:H37"/>
    <mergeCell ref="B37:C37"/>
    <mergeCell ref="B36:C36"/>
    <mergeCell ref="B32:C32"/>
    <mergeCell ref="B34:C34"/>
    <mergeCell ref="D34:H34"/>
    <mergeCell ref="D33:H33"/>
    <mergeCell ref="A29:A30"/>
    <mergeCell ref="A27:A28"/>
    <mergeCell ref="A25:A26"/>
    <mergeCell ref="I27:I28"/>
    <mergeCell ref="D29:H29"/>
    <mergeCell ref="D30:H30"/>
    <mergeCell ref="B29:C29"/>
    <mergeCell ref="B30:C30"/>
    <mergeCell ref="B28:C28"/>
    <mergeCell ref="B27:C27"/>
    <mergeCell ref="A48:H48"/>
    <mergeCell ref="A37:A38"/>
    <mergeCell ref="A35:A36"/>
    <mergeCell ref="B23:C23"/>
    <mergeCell ref="B24:C24"/>
    <mergeCell ref="B38:C38"/>
    <mergeCell ref="B35:C35"/>
    <mergeCell ref="B33:C33"/>
    <mergeCell ref="B31:C31"/>
    <mergeCell ref="D28:H28"/>
    <mergeCell ref="C1:O2"/>
    <mergeCell ref="A46:O47"/>
    <mergeCell ref="I31:I32"/>
    <mergeCell ref="I29:I30"/>
    <mergeCell ref="L42:O42"/>
    <mergeCell ref="K31:K32"/>
    <mergeCell ref="K29:K30"/>
    <mergeCell ref="K37:K38"/>
    <mergeCell ref="K35:K36"/>
    <mergeCell ref="I33:I34"/>
    <mergeCell ref="D21:H21"/>
    <mergeCell ref="K33:K34"/>
    <mergeCell ref="J29:J30"/>
    <mergeCell ref="J27:J28"/>
    <mergeCell ref="K27:K28"/>
    <mergeCell ref="D31:H31"/>
    <mergeCell ref="I25:I26"/>
    <mergeCell ref="D27:H27"/>
    <mergeCell ref="D26:H26"/>
    <mergeCell ref="D25:H25"/>
    <mergeCell ref="A45:N45"/>
    <mergeCell ref="B16:D16"/>
    <mergeCell ref="B15:D15"/>
    <mergeCell ref="L16:O16"/>
    <mergeCell ref="L15:O15"/>
    <mergeCell ref="G15:I15"/>
    <mergeCell ref="G16:I16"/>
    <mergeCell ref="E15:F15"/>
    <mergeCell ref="E16:F16"/>
    <mergeCell ref="J16:K16"/>
  </mergeCells>
  <phoneticPr fontId="2"/>
  <conditionalFormatting sqref="O23:O38">
    <cfRule type="cellIs" dxfId="0" priority="1" stopIfTrue="1" operator="equal">
      <formula>0</formula>
    </cfRule>
  </conditionalFormatting>
  <dataValidations count="6">
    <dataValidation type="list" allowBlank="1" showInputMessage="1" sqref="J9">
      <formula1>$S$1:$S$41</formula1>
    </dataValidation>
    <dataValidation type="list" allowBlank="1" showInputMessage="1" sqref="L9">
      <formula1>$S$1:$S$12</formula1>
    </dataValidation>
    <dataValidation type="list" allowBlank="1" showInputMessage="1" sqref="N9">
      <formula1>$S$1:$S$32</formula1>
    </dataValidation>
    <dataValidation type="list" allowBlank="1" showInputMessage="1" showErrorMessage="1" sqref="F10:P10">
      <formula1>$R$1:$R$5</formula1>
    </dataValidation>
    <dataValidation type="list" allowBlank="1" showInputMessage="1" showErrorMessage="1" sqref="O45">
      <formula1>$X$1:$X$2</formula1>
    </dataValidation>
    <dataValidation type="list" allowBlank="1" showInputMessage="1" showErrorMessage="1" sqref="I23:N38">
      <formula1>$V$1:$V$2</formula1>
    </dataValidation>
  </dataValidations>
  <hyperlinks>
    <hyperlink ref="L4" r:id="rId1"/>
  </hyperlinks>
  <pageMargins left="0.63" right="0.59" top="0.25" bottom="0.24" header="0.2" footer="0.2"/>
  <pageSetup paperSize="9" scale="79" orientation="portrait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" x14ac:dyDescent="0.2"/>
  <cols>
    <col min="1" max="1" width="10.90625" style="7" customWidth="1"/>
    <col min="2" max="2" width="3.36328125" style="7" customWidth="1"/>
    <col min="3" max="3" width="9" style="7"/>
    <col min="4" max="4" width="8.26953125" style="7" customWidth="1"/>
    <col min="5" max="5" width="7.26953125" style="7" customWidth="1"/>
    <col min="6" max="6" width="3.36328125" style="7" bestFit="1" customWidth="1"/>
    <col min="7" max="7" width="10" style="7" customWidth="1"/>
    <col min="8" max="8" width="7.26953125" style="7" bestFit="1" customWidth="1"/>
    <col min="9" max="9" width="7.7265625" style="7" bestFit="1" customWidth="1"/>
    <col min="10" max="10" width="8.26953125" style="7" customWidth="1"/>
    <col min="11" max="11" width="3.36328125" style="7" customWidth="1"/>
    <col min="12" max="12" width="6.453125" style="7" customWidth="1"/>
    <col min="13" max="13" width="17.453125" style="7" customWidth="1"/>
    <col min="14" max="16384" width="9" style="7"/>
  </cols>
  <sheetData>
    <row r="1" spans="1:15" ht="40" customHeight="1" x14ac:dyDescent="0.2">
      <c r="A1" s="244" t="s">
        <v>78</v>
      </c>
      <c r="B1" s="244"/>
      <c r="C1" s="281" t="s">
        <v>76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49"/>
      <c r="O1" s="49"/>
    </row>
    <row r="2" spans="1:15" ht="40" customHeight="1" x14ac:dyDescent="0.2">
      <c r="A2" s="244"/>
      <c r="B2" s="244"/>
      <c r="C2" s="282" t="s">
        <v>77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50"/>
      <c r="O2" s="50"/>
    </row>
    <row r="3" spans="1:15" ht="15" customHeight="1" thickBot="1" x14ac:dyDescent="0.25">
      <c r="A3" s="244"/>
      <c r="B3" s="244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 x14ac:dyDescent="0.2">
      <c r="A4" s="244"/>
      <c r="B4" s="244"/>
      <c r="C4" s="285" t="s">
        <v>0</v>
      </c>
      <c r="D4" s="286"/>
      <c r="E4" s="286"/>
      <c r="F4" s="287"/>
      <c r="G4" s="16"/>
      <c r="I4" s="296" t="s">
        <v>38</v>
      </c>
      <c r="J4" s="38" t="s">
        <v>49</v>
      </c>
      <c r="K4" s="298" t="s">
        <v>83</v>
      </c>
      <c r="L4" s="298"/>
      <c r="M4" s="299"/>
    </row>
    <row r="5" spans="1:15" ht="15" customHeight="1" thickBot="1" x14ac:dyDescent="0.25">
      <c r="A5" s="244"/>
      <c r="B5" s="244"/>
      <c r="C5" s="288"/>
      <c r="D5" s="289"/>
      <c r="E5" s="289"/>
      <c r="F5" s="290"/>
      <c r="G5" s="16"/>
      <c r="I5" s="297"/>
      <c r="J5" s="39" t="s">
        <v>48</v>
      </c>
      <c r="K5" s="322" t="s">
        <v>83</v>
      </c>
      <c r="L5" s="323"/>
      <c r="M5" s="324"/>
    </row>
    <row r="6" spans="1:15" ht="15" customHeight="1" thickBot="1" x14ac:dyDescent="0.25">
      <c r="A6" s="244"/>
      <c r="B6" s="244"/>
      <c r="C6" s="1"/>
      <c r="D6" s="1"/>
      <c r="E6" s="1"/>
      <c r="I6" s="11"/>
      <c r="L6" s="10"/>
      <c r="M6" s="10"/>
    </row>
    <row r="7" spans="1:15" ht="17" thickBot="1" x14ac:dyDescent="0.25">
      <c r="A7" s="283" t="s">
        <v>79</v>
      </c>
      <c r="B7" s="284"/>
      <c r="C7" s="293" t="s">
        <v>52</v>
      </c>
      <c r="D7" s="294"/>
      <c r="E7" s="294"/>
      <c r="F7" s="294"/>
      <c r="G7" s="294"/>
      <c r="H7" s="295"/>
      <c r="J7" s="264" t="s">
        <v>21</v>
      </c>
      <c r="K7" s="264"/>
      <c r="L7" s="264"/>
      <c r="M7" s="264"/>
    </row>
    <row r="8" spans="1:15" s="8" customFormat="1" ht="30" customHeight="1" x14ac:dyDescent="0.2">
      <c r="A8" s="33" t="s">
        <v>51</v>
      </c>
      <c r="B8" s="37" t="s">
        <v>29</v>
      </c>
      <c r="C8" s="266" t="s">
        <v>80</v>
      </c>
      <c r="D8" s="330"/>
      <c r="E8" s="330"/>
      <c r="F8" s="37" t="s">
        <v>30</v>
      </c>
      <c r="G8" s="265" t="s">
        <v>81</v>
      </c>
      <c r="H8" s="265"/>
      <c r="I8" s="265"/>
      <c r="J8" s="266"/>
      <c r="K8" s="37" t="s">
        <v>31</v>
      </c>
      <c r="L8" s="266" t="s">
        <v>32</v>
      </c>
      <c r="M8" s="329"/>
    </row>
    <row r="9" spans="1:15" ht="15" customHeight="1" x14ac:dyDescent="0.2">
      <c r="A9" s="31" t="s">
        <v>19</v>
      </c>
      <c r="B9" s="274"/>
      <c r="C9" s="275"/>
      <c r="D9" s="275"/>
      <c r="E9" s="275"/>
      <c r="F9" s="275"/>
      <c r="G9" s="275"/>
      <c r="H9" s="276"/>
      <c r="I9" s="179" t="s">
        <v>19</v>
      </c>
      <c r="J9" s="315"/>
      <c r="K9" s="274"/>
      <c r="L9" s="275"/>
      <c r="M9" s="331"/>
    </row>
    <row r="10" spans="1:15" ht="30" customHeight="1" x14ac:dyDescent="0.2">
      <c r="A10" s="31" t="s">
        <v>1</v>
      </c>
      <c r="B10" s="179"/>
      <c r="C10" s="180"/>
      <c r="D10" s="180"/>
      <c r="E10" s="180"/>
      <c r="F10" s="180"/>
      <c r="G10" s="180"/>
      <c r="H10" s="315"/>
      <c r="I10" s="343" t="s">
        <v>117</v>
      </c>
      <c r="J10" s="315"/>
      <c r="K10" s="179"/>
      <c r="L10" s="180"/>
      <c r="M10" s="342"/>
    </row>
    <row r="11" spans="1:15" ht="30" customHeight="1" x14ac:dyDescent="0.2">
      <c r="A11" s="31" t="s">
        <v>2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2"/>
    </row>
    <row r="12" spans="1:15" ht="15" customHeight="1" x14ac:dyDescent="0.2">
      <c r="A12" s="51" t="s">
        <v>82</v>
      </c>
      <c r="B12" s="179"/>
      <c r="C12" s="180"/>
      <c r="D12" s="315"/>
      <c r="E12" s="179" t="s">
        <v>19</v>
      </c>
      <c r="F12" s="315"/>
      <c r="G12" s="179"/>
      <c r="H12" s="180"/>
      <c r="I12" s="315"/>
      <c r="J12" s="179" t="s">
        <v>19</v>
      </c>
      <c r="K12" s="315"/>
      <c r="L12" s="179"/>
      <c r="M12" s="342"/>
    </row>
    <row r="13" spans="1:15" ht="15" customHeight="1" x14ac:dyDescent="0.2">
      <c r="A13" s="340" t="s">
        <v>118</v>
      </c>
      <c r="B13" s="267"/>
      <c r="C13" s="336"/>
      <c r="D13" s="337"/>
      <c r="E13" s="344" t="s">
        <v>99</v>
      </c>
      <c r="F13" s="345"/>
      <c r="G13" s="267"/>
      <c r="H13" s="336"/>
      <c r="I13" s="337"/>
      <c r="J13" s="267" t="s">
        <v>121</v>
      </c>
      <c r="K13" s="337"/>
      <c r="L13" s="267"/>
      <c r="M13" s="268"/>
    </row>
    <row r="14" spans="1:15" ht="15" customHeight="1" x14ac:dyDescent="0.2">
      <c r="A14" s="341"/>
      <c r="B14" s="269"/>
      <c r="C14" s="338"/>
      <c r="D14" s="339"/>
      <c r="E14" s="346"/>
      <c r="F14" s="347"/>
      <c r="G14" s="269"/>
      <c r="H14" s="338"/>
      <c r="I14" s="339"/>
      <c r="J14" s="269"/>
      <c r="K14" s="339"/>
      <c r="L14" s="269"/>
      <c r="M14" s="270"/>
    </row>
    <row r="15" spans="1:15" ht="30" customHeight="1" x14ac:dyDescent="0.2">
      <c r="A15" s="31" t="s">
        <v>3</v>
      </c>
      <c r="B15" s="2" t="s">
        <v>33</v>
      </c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25"/>
    </row>
    <row r="16" spans="1:15" ht="30" customHeight="1" x14ac:dyDescent="0.2">
      <c r="A16" s="31" t="s">
        <v>4</v>
      </c>
      <c r="B16" s="179"/>
      <c r="C16" s="180"/>
      <c r="D16" s="315"/>
      <c r="E16" s="2" t="s">
        <v>34</v>
      </c>
      <c r="F16" s="179"/>
      <c r="G16" s="180"/>
      <c r="H16" s="315"/>
      <c r="I16" s="69" t="s">
        <v>119</v>
      </c>
      <c r="J16" s="274"/>
      <c r="K16" s="275"/>
      <c r="L16" s="275"/>
      <c r="M16" s="331"/>
    </row>
    <row r="17" spans="1:13" ht="30" customHeight="1" thickBot="1" x14ac:dyDescent="0.25">
      <c r="A17" s="32" t="s">
        <v>35</v>
      </c>
      <c r="B17" s="220"/>
      <c r="C17" s="221"/>
      <c r="D17" s="221"/>
      <c r="E17" s="221"/>
      <c r="F17" s="221"/>
      <c r="G17" s="221"/>
      <c r="H17" s="334"/>
      <c r="I17" s="66" t="s">
        <v>111</v>
      </c>
      <c r="J17" s="310"/>
      <c r="K17" s="327"/>
      <c r="L17" s="327"/>
      <c r="M17" s="328"/>
    </row>
    <row r="18" spans="1:13" ht="15" customHeight="1" thickBot="1" x14ac:dyDescent="0.25">
      <c r="A18" s="294" t="s">
        <v>122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</row>
    <row r="19" spans="1:13" ht="15" customHeight="1" x14ac:dyDescent="0.2">
      <c r="A19" s="192" t="s">
        <v>9</v>
      </c>
      <c r="B19" s="332" t="s">
        <v>50</v>
      </c>
      <c r="C19" s="332"/>
      <c r="D19" s="157" t="s">
        <v>44</v>
      </c>
      <c r="E19" s="158"/>
      <c r="F19" s="158"/>
      <c r="G19" s="158"/>
      <c r="H19" s="317"/>
      <c r="I19" s="316" t="s">
        <v>55</v>
      </c>
      <c r="J19" s="157" t="s">
        <v>10</v>
      </c>
      <c r="K19" s="317"/>
      <c r="L19" s="316" t="s">
        <v>11</v>
      </c>
      <c r="M19" s="271"/>
    </row>
    <row r="20" spans="1:13" ht="27.75" customHeight="1" thickBot="1" x14ac:dyDescent="0.25">
      <c r="A20" s="193"/>
      <c r="B20" s="333"/>
      <c r="C20" s="333"/>
      <c r="D20" s="318" t="s">
        <v>39</v>
      </c>
      <c r="E20" s="167"/>
      <c r="F20" s="167"/>
      <c r="G20" s="167"/>
      <c r="H20" s="319"/>
      <c r="I20" s="305"/>
      <c r="J20" s="318"/>
      <c r="K20" s="319"/>
      <c r="L20" s="305"/>
      <c r="M20" s="272"/>
    </row>
    <row r="21" spans="1:13" ht="15" customHeight="1" x14ac:dyDescent="0.2">
      <c r="A21" s="335" t="s">
        <v>36</v>
      </c>
      <c r="B21" s="280" t="s">
        <v>116</v>
      </c>
      <c r="C21" s="280"/>
      <c r="D21" s="157"/>
      <c r="E21" s="158"/>
      <c r="F21" s="158"/>
      <c r="G21" s="158"/>
      <c r="H21" s="317"/>
      <c r="I21" s="320"/>
      <c r="J21" s="321"/>
      <c r="K21" s="314" t="s">
        <v>13</v>
      </c>
      <c r="L21" s="326" t="s">
        <v>14</v>
      </c>
      <c r="M21" s="272"/>
    </row>
    <row r="22" spans="1:13" ht="30" customHeight="1" x14ac:dyDescent="0.2">
      <c r="A22" s="171"/>
      <c r="B22" s="306"/>
      <c r="C22" s="306"/>
      <c r="D22" s="179"/>
      <c r="E22" s="180"/>
      <c r="F22" s="180"/>
      <c r="G22" s="180"/>
      <c r="H22" s="315"/>
      <c r="I22" s="280"/>
      <c r="J22" s="274"/>
      <c r="K22" s="308"/>
      <c r="L22" s="306"/>
      <c r="M22" s="272"/>
    </row>
    <row r="23" spans="1:13" ht="15" customHeight="1" x14ac:dyDescent="0.2">
      <c r="A23" s="171" t="s">
        <v>37</v>
      </c>
      <c r="B23" s="291" t="str">
        <f>B21</f>
        <v>２００９－</v>
      </c>
      <c r="C23" s="291"/>
      <c r="D23" s="277"/>
      <c r="E23" s="166"/>
      <c r="F23" s="166"/>
      <c r="G23" s="166"/>
      <c r="H23" s="278"/>
      <c r="I23" s="279"/>
      <c r="J23" s="274"/>
      <c r="K23" s="308" t="s">
        <v>13</v>
      </c>
      <c r="L23" s="306" t="s">
        <v>14</v>
      </c>
      <c r="M23" s="272"/>
    </row>
    <row r="24" spans="1:13" ht="29.25" customHeight="1" x14ac:dyDescent="0.2">
      <c r="A24" s="171"/>
      <c r="B24" s="306"/>
      <c r="C24" s="306"/>
      <c r="D24" s="274"/>
      <c r="E24" s="275"/>
      <c r="F24" s="275"/>
      <c r="G24" s="275"/>
      <c r="H24" s="276"/>
      <c r="I24" s="280"/>
      <c r="J24" s="274"/>
      <c r="K24" s="308"/>
      <c r="L24" s="306"/>
      <c r="M24" s="272"/>
    </row>
    <row r="25" spans="1:13" ht="15" customHeight="1" x14ac:dyDescent="0.2">
      <c r="A25" s="171" t="s">
        <v>5</v>
      </c>
      <c r="B25" s="291" t="str">
        <f>B23</f>
        <v>２００９－</v>
      </c>
      <c r="C25" s="291"/>
      <c r="D25" s="277"/>
      <c r="E25" s="166"/>
      <c r="F25" s="166"/>
      <c r="G25" s="166"/>
      <c r="H25" s="278"/>
      <c r="I25" s="279"/>
      <c r="J25" s="274"/>
      <c r="K25" s="308" t="s">
        <v>13</v>
      </c>
      <c r="L25" s="306" t="s">
        <v>14</v>
      </c>
      <c r="M25" s="272"/>
    </row>
    <row r="26" spans="1:13" ht="30" customHeight="1" x14ac:dyDescent="0.2">
      <c r="A26" s="171"/>
      <c r="B26" s="306"/>
      <c r="C26" s="306"/>
      <c r="D26" s="274"/>
      <c r="E26" s="275"/>
      <c r="F26" s="275"/>
      <c r="G26" s="275"/>
      <c r="H26" s="276"/>
      <c r="I26" s="280"/>
      <c r="J26" s="274"/>
      <c r="K26" s="308"/>
      <c r="L26" s="306"/>
      <c r="M26" s="272"/>
    </row>
    <row r="27" spans="1:13" ht="15" customHeight="1" x14ac:dyDescent="0.2">
      <c r="A27" s="171" t="s">
        <v>6</v>
      </c>
      <c r="B27" s="291" t="str">
        <f>B25</f>
        <v>２００９－</v>
      </c>
      <c r="C27" s="291"/>
      <c r="D27" s="277"/>
      <c r="E27" s="166"/>
      <c r="F27" s="166"/>
      <c r="G27" s="166"/>
      <c r="H27" s="278"/>
      <c r="I27" s="279"/>
      <c r="J27" s="274"/>
      <c r="K27" s="308" t="s">
        <v>13</v>
      </c>
      <c r="L27" s="306" t="s">
        <v>14</v>
      </c>
      <c r="M27" s="272"/>
    </row>
    <row r="28" spans="1:13" ht="30" customHeight="1" x14ac:dyDescent="0.2">
      <c r="A28" s="171"/>
      <c r="B28" s="306"/>
      <c r="C28" s="306"/>
      <c r="D28" s="274"/>
      <c r="E28" s="275"/>
      <c r="F28" s="275"/>
      <c r="G28" s="275"/>
      <c r="H28" s="276"/>
      <c r="I28" s="280"/>
      <c r="J28" s="274"/>
      <c r="K28" s="308"/>
      <c r="L28" s="306"/>
      <c r="M28" s="272"/>
    </row>
    <row r="29" spans="1:13" ht="15" customHeight="1" x14ac:dyDescent="0.2">
      <c r="A29" s="171" t="s">
        <v>7</v>
      </c>
      <c r="B29" s="291" t="str">
        <f>B27</f>
        <v>２００９－</v>
      </c>
      <c r="C29" s="291"/>
      <c r="D29" s="277"/>
      <c r="E29" s="166"/>
      <c r="F29" s="166"/>
      <c r="G29" s="166"/>
      <c r="H29" s="278"/>
      <c r="I29" s="279"/>
      <c r="J29" s="274"/>
      <c r="K29" s="308" t="s">
        <v>13</v>
      </c>
      <c r="L29" s="306" t="s">
        <v>14</v>
      </c>
      <c r="M29" s="272"/>
    </row>
    <row r="30" spans="1:13" ht="30" customHeight="1" x14ac:dyDescent="0.2">
      <c r="A30" s="171"/>
      <c r="B30" s="306"/>
      <c r="C30" s="306"/>
      <c r="D30" s="274"/>
      <c r="E30" s="275"/>
      <c r="F30" s="275"/>
      <c r="G30" s="275"/>
      <c r="H30" s="276"/>
      <c r="I30" s="280"/>
      <c r="J30" s="274"/>
      <c r="K30" s="308"/>
      <c r="L30" s="306"/>
      <c r="M30" s="272"/>
    </row>
    <row r="31" spans="1:13" ht="15" customHeight="1" x14ac:dyDescent="0.2">
      <c r="A31" s="171" t="s">
        <v>8</v>
      </c>
      <c r="B31" s="291" t="str">
        <f>B29</f>
        <v>２００９－</v>
      </c>
      <c r="C31" s="291"/>
      <c r="D31" s="277"/>
      <c r="E31" s="166"/>
      <c r="F31" s="166"/>
      <c r="G31" s="166"/>
      <c r="H31" s="278"/>
      <c r="I31" s="279"/>
      <c r="J31" s="274"/>
      <c r="K31" s="308" t="s">
        <v>13</v>
      </c>
      <c r="L31" s="306" t="s">
        <v>14</v>
      </c>
      <c r="M31" s="272"/>
    </row>
    <row r="32" spans="1:13" ht="30" customHeight="1" x14ac:dyDescent="0.2">
      <c r="A32" s="171"/>
      <c r="B32" s="306"/>
      <c r="C32" s="306"/>
      <c r="D32" s="274"/>
      <c r="E32" s="275"/>
      <c r="F32" s="275"/>
      <c r="G32" s="275"/>
      <c r="H32" s="276"/>
      <c r="I32" s="280"/>
      <c r="J32" s="274"/>
      <c r="K32" s="308"/>
      <c r="L32" s="306"/>
      <c r="M32" s="272"/>
    </row>
    <row r="33" spans="1:16" ht="15" customHeight="1" x14ac:dyDescent="0.2">
      <c r="A33" s="171" t="s">
        <v>20</v>
      </c>
      <c r="B33" s="291" t="str">
        <f>B31</f>
        <v>２００９－</v>
      </c>
      <c r="C33" s="291"/>
      <c r="D33" s="277"/>
      <c r="E33" s="166"/>
      <c r="F33" s="166"/>
      <c r="G33" s="166"/>
      <c r="H33" s="278"/>
      <c r="I33" s="279"/>
      <c r="J33" s="274"/>
      <c r="K33" s="308" t="s">
        <v>13</v>
      </c>
      <c r="L33" s="306" t="s">
        <v>14</v>
      </c>
      <c r="M33" s="272"/>
    </row>
    <row r="34" spans="1:16" ht="30" customHeight="1" x14ac:dyDescent="0.2">
      <c r="A34" s="171"/>
      <c r="B34" s="306"/>
      <c r="C34" s="306"/>
      <c r="D34" s="274"/>
      <c r="E34" s="275"/>
      <c r="F34" s="275"/>
      <c r="G34" s="275"/>
      <c r="H34" s="276"/>
      <c r="I34" s="280"/>
      <c r="J34" s="274"/>
      <c r="K34" s="308"/>
      <c r="L34" s="306"/>
      <c r="M34" s="272"/>
    </row>
    <row r="35" spans="1:16" ht="15" customHeight="1" x14ac:dyDescent="0.2">
      <c r="A35" s="171" t="s">
        <v>23</v>
      </c>
      <c r="B35" s="291" t="str">
        <f>B33</f>
        <v>２００９－</v>
      </c>
      <c r="C35" s="291"/>
      <c r="D35" s="179"/>
      <c r="E35" s="180"/>
      <c r="F35" s="180"/>
      <c r="G35" s="180"/>
      <c r="H35" s="315"/>
      <c r="I35" s="279"/>
      <c r="J35" s="274"/>
      <c r="K35" s="308" t="s">
        <v>13</v>
      </c>
      <c r="L35" s="306" t="s">
        <v>14</v>
      </c>
      <c r="M35" s="272"/>
    </row>
    <row r="36" spans="1:16" ht="30" customHeight="1" thickBot="1" x14ac:dyDescent="0.25">
      <c r="A36" s="172"/>
      <c r="B36" s="307"/>
      <c r="C36" s="307"/>
      <c r="D36" s="311"/>
      <c r="E36" s="312"/>
      <c r="F36" s="312"/>
      <c r="G36" s="312"/>
      <c r="H36" s="313"/>
      <c r="I36" s="305"/>
      <c r="J36" s="310"/>
      <c r="K36" s="309"/>
      <c r="L36" s="307"/>
      <c r="M36" s="273"/>
    </row>
    <row r="37" spans="1:16" ht="15" customHeight="1" x14ac:dyDescent="0.2">
      <c r="A37" s="34" t="s">
        <v>15</v>
      </c>
      <c r="B37" s="300"/>
      <c r="C37" s="300"/>
      <c r="D37" s="300"/>
      <c r="E37" s="300"/>
      <c r="F37" s="300"/>
      <c r="G37" s="300"/>
      <c r="H37" s="300"/>
      <c r="I37" s="300"/>
      <c r="J37" s="301"/>
      <c r="K37" s="12"/>
      <c r="L37" s="194" t="s">
        <v>12</v>
      </c>
      <c r="M37" s="194"/>
      <c r="N37" s="5"/>
    </row>
    <row r="38" spans="1:16" ht="15" customHeight="1" x14ac:dyDescent="0.2">
      <c r="A38" s="35" t="s">
        <v>16</v>
      </c>
      <c r="B38" s="291"/>
      <c r="C38" s="291"/>
      <c r="D38" s="291"/>
      <c r="E38" s="291"/>
      <c r="F38" s="291"/>
      <c r="G38" s="291"/>
      <c r="H38" s="291"/>
      <c r="I38" s="291"/>
      <c r="J38" s="292"/>
      <c r="K38" s="12"/>
      <c r="L38" s="12"/>
      <c r="M38" s="12"/>
      <c r="N38" s="5"/>
    </row>
    <row r="39" spans="1:16" ht="15" customHeight="1" thickBot="1" x14ac:dyDescent="0.25">
      <c r="A39" s="36" t="s">
        <v>17</v>
      </c>
      <c r="B39" s="302"/>
      <c r="C39" s="302"/>
      <c r="D39" s="302"/>
      <c r="E39" s="302"/>
      <c r="F39" s="302"/>
      <c r="G39" s="302"/>
      <c r="H39" s="302"/>
      <c r="I39" s="302"/>
      <c r="J39" s="303"/>
      <c r="K39" s="12"/>
      <c r="L39" s="304" t="s">
        <v>40</v>
      </c>
      <c r="M39" s="304"/>
      <c r="N39" s="5"/>
    </row>
    <row r="40" spans="1:16" ht="15" customHeight="1" x14ac:dyDescent="0.2">
      <c r="A40" s="14" t="s">
        <v>18</v>
      </c>
      <c r="B40" s="9"/>
      <c r="K40" s="5"/>
      <c r="L40" s="5"/>
      <c r="M40" s="5"/>
    </row>
    <row r="41" spans="1:16" customFormat="1" x14ac:dyDescent="0.2">
      <c r="A41" s="42" t="s">
        <v>53</v>
      </c>
    </row>
    <row r="42" spans="1:16" customFormat="1" ht="13.5" customHeight="1" x14ac:dyDescent="0.25">
      <c r="A42" t="s">
        <v>54</v>
      </c>
      <c r="H42" s="43"/>
      <c r="I42" s="43"/>
      <c r="J42" s="43"/>
      <c r="K42" s="43"/>
      <c r="L42" s="43"/>
      <c r="M42" s="43"/>
      <c r="N42" s="43"/>
    </row>
    <row r="43" spans="1:16" ht="25.5" customHeight="1" thickBot="1" x14ac:dyDescent="0.25">
      <c r="A43" s="167" t="s">
        <v>103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 t="s">
        <v>104</v>
      </c>
      <c r="L43" s="167"/>
      <c r="M43" s="167"/>
      <c r="N43" s="65"/>
      <c r="O43" s="65"/>
      <c r="P43" s="65"/>
    </row>
    <row r="44" spans="1:16" ht="15" customHeight="1" thickBot="1" x14ac:dyDescent="0.25">
      <c r="A44" s="293" t="s">
        <v>41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5"/>
    </row>
    <row r="45" spans="1:16" x14ac:dyDescent="0.2">
      <c r="A45" s="170"/>
      <c r="B45" s="170"/>
      <c r="C45" s="170"/>
      <c r="D45" s="170"/>
      <c r="E45" s="170"/>
      <c r="F45" s="170"/>
      <c r="G45" s="170"/>
      <c r="H45" s="170"/>
    </row>
    <row r="46" spans="1:16" ht="15" customHeight="1" x14ac:dyDescent="0.2"/>
  </sheetData>
  <mergeCells count="126">
    <mergeCell ref="K10:M10"/>
    <mergeCell ref="K9:M9"/>
    <mergeCell ref="F16:H16"/>
    <mergeCell ref="B16:D16"/>
    <mergeCell ref="I10:J10"/>
    <mergeCell ref="I9:J9"/>
    <mergeCell ref="B10:H10"/>
    <mergeCell ref="B9:H9"/>
    <mergeCell ref="E13:F14"/>
    <mergeCell ref="E12:F12"/>
    <mergeCell ref="B13:D14"/>
    <mergeCell ref="A13:A14"/>
    <mergeCell ref="B12:D12"/>
    <mergeCell ref="L12:M12"/>
    <mergeCell ref="J13:K14"/>
    <mergeCell ref="J12:K12"/>
    <mergeCell ref="G13:I14"/>
    <mergeCell ref="G12:I12"/>
    <mergeCell ref="A18:M18"/>
    <mergeCell ref="D19:H19"/>
    <mergeCell ref="D20:H20"/>
    <mergeCell ref="D24:H24"/>
    <mergeCell ref="J23:J24"/>
    <mergeCell ref="I19:I20"/>
    <mergeCell ref="D31:H31"/>
    <mergeCell ref="D32:H32"/>
    <mergeCell ref="D34:H34"/>
    <mergeCell ref="B34:C34"/>
    <mergeCell ref="K43:M43"/>
    <mergeCell ref="A43:J43"/>
    <mergeCell ref="D35:H35"/>
    <mergeCell ref="D33:H33"/>
    <mergeCell ref="B22:C22"/>
    <mergeCell ref="D21:H21"/>
    <mergeCell ref="B26:C26"/>
    <mergeCell ref="B31:C31"/>
    <mergeCell ref="B32:C32"/>
    <mergeCell ref="B33:C33"/>
    <mergeCell ref="B27:C27"/>
    <mergeCell ref="B28:C28"/>
    <mergeCell ref="B30:C30"/>
    <mergeCell ref="B29:C29"/>
    <mergeCell ref="C8:E8"/>
    <mergeCell ref="J16:M16"/>
    <mergeCell ref="A31:A32"/>
    <mergeCell ref="A29:A30"/>
    <mergeCell ref="B19:C20"/>
    <mergeCell ref="B17:H17"/>
    <mergeCell ref="A23:A24"/>
    <mergeCell ref="A21:A22"/>
    <mergeCell ref="D26:H26"/>
    <mergeCell ref="B21:C21"/>
    <mergeCell ref="K5:M5"/>
    <mergeCell ref="A45:H45"/>
    <mergeCell ref="A35:A36"/>
    <mergeCell ref="A33:A34"/>
    <mergeCell ref="E15:M15"/>
    <mergeCell ref="C15:D15"/>
    <mergeCell ref="L21:L22"/>
    <mergeCell ref="J17:M17"/>
    <mergeCell ref="A44:M44"/>
    <mergeCell ref="L8:M8"/>
    <mergeCell ref="L19:L20"/>
    <mergeCell ref="J19:K20"/>
    <mergeCell ref="I23:I24"/>
    <mergeCell ref="I21:I22"/>
    <mergeCell ref="D28:H28"/>
    <mergeCell ref="D27:H27"/>
    <mergeCell ref="J21:J22"/>
    <mergeCell ref="D25:H25"/>
    <mergeCell ref="D23:H23"/>
    <mergeCell ref="D22:H22"/>
    <mergeCell ref="J25:J26"/>
    <mergeCell ref="I25:I26"/>
    <mergeCell ref="A27:A28"/>
    <mergeCell ref="A25:A26"/>
    <mergeCell ref="B25:C25"/>
    <mergeCell ref="B24:C24"/>
    <mergeCell ref="B23:C23"/>
    <mergeCell ref="K25:K26"/>
    <mergeCell ref="K23:K24"/>
    <mergeCell ref="L23:L24"/>
    <mergeCell ref="J33:J34"/>
    <mergeCell ref="J31:J32"/>
    <mergeCell ref="J29:J30"/>
    <mergeCell ref="J27:J28"/>
    <mergeCell ref="L31:L32"/>
    <mergeCell ref="L33:L34"/>
    <mergeCell ref="K33:K34"/>
    <mergeCell ref="K31:K32"/>
    <mergeCell ref="L25:L26"/>
    <mergeCell ref="K21:K22"/>
    <mergeCell ref="L27:L28"/>
    <mergeCell ref="L29:L30"/>
    <mergeCell ref="K29:K30"/>
    <mergeCell ref="K27:K28"/>
    <mergeCell ref="L37:M37"/>
    <mergeCell ref="B37:J39"/>
    <mergeCell ref="L39:M39"/>
    <mergeCell ref="I35:I36"/>
    <mergeCell ref="L35:L36"/>
    <mergeCell ref="K35:K36"/>
    <mergeCell ref="J35:J36"/>
    <mergeCell ref="B36:C36"/>
    <mergeCell ref="D36:H36"/>
    <mergeCell ref="B35:C35"/>
    <mergeCell ref="A19:A20"/>
    <mergeCell ref="C1:M1"/>
    <mergeCell ref="C2:M2"/>
    <mergeCell ref="A1:B6"/>
    <mergeCell ref="A7:B7"/>
    <mergeCell ref="C4:F5"/>
    <mergeCell ref="B11:M11"/>
    <mergeCell ref="C7:H7"/>
    <mergeCell ref="I4:I5"/>
    <mergeCell ref="K4:M4"/>
    <mergeCell ref="J7:M7"/>
    <mergeCell ref="G8:J8"/>
    <mergeCell ref="L13:M14"/>
    <mergeCell ref="M19:M36"/>
    <mergeCell ref="D30:H30"/>
    <mergeCell ref="D29:H29"/>
    <mergeCell ref="I33:I34"/>
    <mergeCell ref="I31:I32"/>
    <mergeCell ref="I29:I30"/>
    <mergeCell ref="I27:I28"/>
  </mergeCells>
  <phoneticPr fontId="2"/>
  <pageMargins left="0.78740157480314965" right="0.78740157480314965" top="0.59055118110236227" bottom="0.59055118110236227" header="0.51181102362204722" footer="0.51181102362204722"/>
  <pageSetup paperSize="9" scale="8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40" workbookViewId="0">
      <selection activeCell="G2" sqref="G2:G3"/>
    </sheetView>
  </sheetViews>
  <sheetFormatPr defaultColWidth="9" defaultRowHeight="13" x14ac:dyDescent="0.2"/>
  <cols>
    <col min="1" max="1" width="21" style="77" customWidth="1"/>
    <col min="2" max="3" width="46.90625" style="77" customWidth="1"/>
    <col min="4" max="4" width="11.7265625" style="77" bestFit="1" customWidth="1"/>
    <col min="5" max="5" width="13" style="77" bestFit="1" customWidth="1"/>
    <col min="6" max="6" width="10.90625" style="77" customWidth="1"/>
    <col min="7" max="7" width="93.7265625" style="77" customWidth="1"/>
    <col min="8" max="16384" width="9" style="77"/>
  </cols>
  <sheetData>
    <row r="1" spans="1:11" ht="42" thickBot="1" x14ac:dyDescent="0.25">
      <c r="A1" s="362" t="s">
        <v>138</v>
      </c>
      <c r="B1" s="362"/>
      <c r="C1" s="362"/>
      <c r="D1" s="362"/>
      <c r="E1" s="362"/>
      <c r="F1" s="362"/>
      <c r="G1" s="362"/>
    </row>
    <row r="2" spans="1:11" ht="13.5" customHeight="1" x14ac:dyDescent="0.2">
      <c r="A2" s="78" t="s">
        <v>123</v>
      </c>
      <c r="B2" s="363">
        <f>'参加申込書（ＷＥＢ）'!B12:O12</f>
        <v>0</v>
      </c>
      <c r="C2" s="364"/>
      <c r="D2" s="364"/>
      <c r="E2" s="364"/>
      <c r="F2" s="363" t="s">
        <v>51</v>
      </c>
      <c r="G2" s="367" t="str">
        <f>'参加申込書（ＷＥＢ）'!F10</f>
        <v>選んでください</v>
      </c>
    </row>
    <row r="3" spans="1:11" ht="50.25" customHeight="1" x14ac:dyDescent="0.2">
      <c r="A3" s="79">
        <f>'参加申込書（ＷＥＢ）'!D6</f>
        <v>0</v>
      </c>
      <c r="B3" s="365"/>
      <c r="C3" s="366"/>
      <c r="D3" s="366"/>
      <c r="E3" s="366"/>
      <c r="F3" s="365"/>
      <c r="G3" s="368"/>
    </row>
    <row r="4" spans="1:11" ht="60" customHeight="1" thickBot="1" x14ac:dyDescent="0.25">
      <c r="A4" s="80" t="s">
        <v>124</v>
      </c>
      <c r="B4" s="358">
        <f>'参加申込書（ＷＥＢ）'!B11:O11</f>
        <v>0</v>
      </c>
      <c r="C4" s="359"/>
      <c r="D4" s="350"/>
      <c r="E4" s="81" t="s">
        <v>125</v>
      </c>
      <c r="F4" s="360" t="s">
        <v>126</v>
      </c>
      <c r="G4" s="361"/>
    </row>
    <row r="5" spans="1:11" ht="60" customHeight="1" x14ac:dyDescent="0.45">
      <c r="A5" s="82" t="s">
        <v>127</v>
      </c>
      <c r="B5" s="83" ph="1">
        <f>'参加申込書（ＷＥＢ）'!B16</f>
        <v>0</v>
      </c>
      <c r="C5" s="354" ph="1">
        <f>'参加申込書（ＷＥＢ）'!B15</f>
        <v>0</v>
      </c>
      <c r="D5" s="355"/>
      <c r="E5" s="84" t="s">
        <v>128</v>
      </c>
      <c r="F5" s="85" t="s">
        <v>129</v>
      </c>
      <c r="G5" s="86"/>
    </row>
    <row r="6" spans="1:11" ht="60" customHeight="1" x14ac:dyDescent="0.45">
      <c r="A6" s="88" t="s">
        <v>130</v>
      </c>
      <c r="B6" s="89" ph="1">
        <f>'参加申込書（ＷＥＢ）'!G16</f>
        <v>0</v>
      </c>
      <c r="C6" s="356" ph="1">
        <f>'参加申込書（ＷＥＢ）'!G15</f>
        <v>0</v>
      </c>
      <c r="D6" s="357"/>
      <c r="E6" s="90" t="s">
        <v>128</v>
      </c>
      <c r="F6" s="91" t="s">
        <v>129</v>
      </c>
      <c r="G6" s="92"/>
    </row>
    <row r="7" spans="1:11" ht="60" customHeight="1" thickBot="1" x14ac:dyDescent="0.5">
      <c r="A7" s="93" t="s">
        <v>121</v>
      </c>
      <c r="B7" s="94" ph="1">
        <f>'参加申込書（ＷＥＢ）'!L16</f>
        <v>0</v>
      </c>
      <c r="C7" s="349" ph="1">
        <f>'参加申込書（ＷＥＢ）'!L15</f>
        <v>0</v>
      </c>
      <c r="D7" s="350"/>
      <c r="E7" s="95" t="s">
        <v>128</v>
      </c>
      <c r="F7" s="96" t="s">
        <v>129</v>
      </c>
      <c r="G7" s="97"/>
      <c r="H7" s="87"/>
      <c r="I7" s="87"/>
      <c r="J7" s="87"/>
      <c r="K7" s="87"/>
    </row>
    <row r="8" spans="1:11" s="87" customFormat="1" ht="74.25" customHeight="1" thickBot="1" x14ac:dyDescent="0.4">
      <c r="A8" s="98" t="s">
        <v>131</v>
      </c>
      <c r="B8" s="99" t="s">
        <v>132</v>
      </c>
      <c r="C8" s="100" t="s">
        <v>133</v>
      </c>
      <c r="D8" s="101" t="s">
        <v>11</v>
      </c>
      <c r="E8" s="102"/>
      <c r="F8" s="103" t="s">
        <v>134</v>
      </c>
      <c r="G8" s="104" t="s">
        <v>135</v>
      </c>
      <c r="H8" s="77"/>
      <c r="I8" s="77"/>
      <c r="J8" s="77"/>
      <c r="K8" s="77"/>
    </row>
    <row r="9" spans="1:11" ht="60.75" customHeight="1" x14ac:dyDescent="0.45">
      <c r="A9" s="105">
        <v>1</v>
      </c>
      <c r="B9" s="124" ph="1">
        <f>'参加申込書（ＷＥＢ）'!D24</f>
        <v>0</v>
      </c>
      <c r="C9" s="127" ph="1">
        <f>'参加申込書（ＷＥＢ）'!D23</f>
        <v>0</v>
      </c>
      <c r="D9" s="106" ph="1">
        <f>'参加申込書（ＷＥＢ）'!L23</f>
        <v>0</v>
      </c>
      <c r="E9" s="107" t="s">
        <v>128</v>
      </c>
      <c r="F9" s="108" t="s">
        <v>129</v>
      </c>
      <c r="G9" s="109"/>
    </row>
    <row r="10" spans="1:11" ht="60.75" customHeight="1" x14ac:dyDescent="0.45">
      <c r="A10" s="110">
        <v>2</v>
      </c>
      <c r="B10" s="125" ph="1">
        <f>'参加申込書（ＷＥＢ）'!D26</f>
        <v>0</v>
      </c>
      <c r="C10" s="127" ph="1">
        <f>'参加申込書（ＷＥＢ）'!D25</f>
        <v>0</v>
      </c>
      <c r="D10" s="106" ph="1">
        <f>'参加申込書（ＷＥＢ）'!L25</f>
        <v>0</v>
      </c>
      <c r="E10" s="111" t="s">
        <v>128</v>
      </c>
      <c r="F10" s="112" t="s">
        <v>129</v>
      </c>
      <c r="G10" s="113"/>
    </row>
    <row r="11" spans="1:11" ht="60.75" customHeight="1" x14ac:dyDescent="0.45">
      <c r="A11" s="110">
        <v>3</v>
      </c>
      <c r="B11" s="125" ph="1">
        <f>'参加申込書（ＷＥＢ）'!D28</f>
        <v>0</v>
      </c>
      <c r="C11" s="127" ph="1">
        <f>'参加申込書（ＷＥＢ）'!D27</f>
        <v>0</v>
      </c>
      <c r="D11" s="106" ph="1">
        <f>'参加申込書（ＷＥＢ）'!L27</f>
        <v>0</v>
      </c>
      <c r="E11" s="111" t="s">
        <v>128</v>
      </c>
      <c r="F11" s="112" t="s">
        <v>129</v>
      </c>
      <c r="G11" s="113"/>
    </row>
    <row r="12" spans="1:11" ht="60.75" customHeight="1" x14ac:dyDescent="0.45">
      <c r="A12" s="110">
        <v>4</v>
      </c>
      <c r="B12" s="125" ph="1">
        <f>'参加申込書（ＷＥＢ）'!D30</f>
        <v>0</v>
      </c>
      <c r="C12" s="127" ph="1">
        <f>'参加申込書（ＷＥＢ）'!D29</f>
        <v>0</v>
      </c>
      <c r="D12" s="106" ph="1">
        <f>'参加申込書（ＷＥＢ）'!L29</f>
        <v>0</v>
      </c>
      <c r="E12" s="111" t="s">
        <v>128</v>
      </c>
      <c r="F12" s="112" t="s">
        <v>129</v>
      </c>
      <c r="G12" s="113"/>
    </row>
    <row r="13" spans="1:11" ht="60.75" customHeight="1" x14ac:dyDescent="0.45">
      <c r="A13" s="110">
        <v>5</v>
      </c>
      <c r="B13" s="125" ph="1">
        <f>'参加申込書（ＷＥＢ）'!D32</f>
        <v>0</v>
      </c>
      <c r="C13" s="127" ph="1">
        <f>'参加申込書（ＷＥＢ）'!D31</f>
        <v>0</v>
      </c>
      <c r="D13" s="106" ph="1">
        <f>'参加申込書（ＷＥＢ）'!L31</f>
        <v>0</v>
      </c>
      <c r="E13" s="111" t="s">
        <v>128</v>
      </c>
      <c r="F13" s="112" t="s">
        <v>129</v>
      </c>
      <c r="G13" s="113"/>
    </row>
    <row r="14" spans="1:11" ht="60.75" customHeight="1" x14ac:dyDescent="0.45">
      <c r="A14" s="110">
        <v>6</v>
      </c>
      <c r="B14" s="125" ph="1">
        <f>'参加申込書（ＷＥＢ）'!D34</f>
        <v>0</v>
      </c>
      <c r="C14" s="127" ph="1">
        <f>'参加申込書（ＷＥＢ）'!D33</f>
        <v>0</v>
      </c>
      <c r="D14" s="106" ph="1">
        <f>'参加申込書（ＷＥＢ）'!L33</f>
        <v>0</v>
      </c>
      <c r="E14" s="111" t="s">
        <v>128</v>
      </c>
      <c r="F14" s="112" t="s">
        <v>129</v>
      </c>
      <c r="G14" s="113"/>
    </row>
    <row r="15" spans="1:11" ht="60.75" customHeight="1" x14ac:dyDescent="0.45">
      <c r="A15" s="110">
        <v>7</v>
      </c>
      <c r="B15" s="125" ph="1">
        <f>'参加申込書（ＷＥＢ）'!D36</f>
        <v>0</v>
      </c>
      <c r="C15" s="127" ph="1">
        <f>'参加申込書（ＷＥＢ）'!D35</f>
        <v>0</v>
      </c>
      <c r="D15" s="106" ph="1">
        <f>'参加申込書（ＷＥＢ）'!L35</f>
        <v>0</v>
      </c>
      <c r="E15" s="111" t="s">
        <v>128</v>
      </c>
      <c r="F15" s="112" t="s">
        <v>129</v>
      </c>
      <c r="G15" s="113"/>
    </row>
    <row r="16" spans="1:11" ht="60.75" customHeight="1" thickBot="1" x14ac:dyDescent="0.5">
      <c r="A16" s="114">
        <v>8</v>
      </c>
      <c r="B16" s="126" ph="1">
        <f>'参加申込書（ＷＥＢ）'!D38</f>
        <v>0</v>
      </c>
      <c r="C16" s="128" ph="1">
        <f>'参加申込書（ＷＥＢ）'!D37</f>
        <v>0</v>
      </c>
      <c r="D16" s="115" ph="1">
        <f>'参加申込書（ＷＥＢ）'!L37</f>
        <v>0</v>
      </c>
      <c r="E16" s="116" t="s">
        <v>128</v>
      </c>
      <c r="F16" s="117" t="s">
        <v>129</v>
      </c>
      <c r="G16" s="118"/>
    </row>
    <row r="17" spans="1:7" ht="13.5" thickBot="1" x14ac:dyDescent="0.25">
      <c r="A17" s="119"/>
      <c r="B17" s="119"/>
      <c r="C17" s="120"/>
      <c r="D17" s="120"/>
      <c r="G17" s="121"/>
    </row>
    <row r="18" spans="1:7" ht="56" thickBot="1" x14ac:dyDescent="0.25">
      <c r="A18" s="122" t="s">
        <v>136</v>
      </c>
      <c r="B18" s="123">
        <f>A3</f>
        <v>0</v>
      </c>
      <c r="C18" s="351" t="s">
        <v>137</v>
      </c>
      <c r="D18" s="352"/>
      <c r="E18" s="352"/>
      <c r="F18" s="352"/>
      <c r="G18" s="353"/>
    </row>
    <row r="19" spans="1:7" ht="62.25" customHeight="1" x14ac:dyDescent="0.2">
      <c r="A19" s="348" t="str">
        <f>'参加申込書（ＷＥＢ）'!C1</f>
        <v>令和元年度兵庫県キンボールスポーツ講習会</v>
      </c>
      <c r="B19" s="348"/>
      <c r="C19" s="348"/>
      <c r="D19" s="348"/>
      <c r="E19" s="348"/>
      <c r="F19" s="348"/>
      <c r="G19" s="348"/>
    </row>
  </sheetData>
  <protectedRanges>
    <protectedRange sqref="A3" name="範囲1"/>
  </protectedRanges>
  <mergeCells count="11">
    <mergeCell ref="A1:G1"/>
    <mergeCell ref="B2:E3"/>
    <mergeCell ref="F2:F3"/>
    <mergeCell ref="G2:G3"/>
    <mergeCell ref="A19:G19"/>
    <mergeCell ref="C7:D7"/>
    <mergeCell ref="C18:G18"/>
    <mergeCell ref="C5:D5"/>
    <mergeCell ref="C6:D6"/>
    <mergeCell ref="B4:D4"/>
    <mergeCell ref="F4:G4"/>
  </mergeCells>
  <phoneticPr fontId="2"/>
  <pageMargins left="0.37" right="0.23" top="0.31" bottom="0.33" header="0.2" footer="0.21"/>
  <pageSetup paperSize="9" scale="5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workbookViewId="0">
      <selection activeCell="H29" sqref="H29"/>
    </sheetView>
  </sheetViews>
  <sheetFormatPr defaultColWidth="9" defaultRowHeight="13" x14ac:dyDescent="0.2"/>
  <cols>
    <col min="1" max="14" width="9" style="45"/>
    <col min="15" max="35" width="0" style="45" hidden="1" customWidth="1"/>
    <col min="36" max="16384" width="9" style="45"/>
  </cols>
  <sheetData>
    <row r="1" spans="1:39" ht="23.5" x14ac:dyDescent="0.35">
      <c r="A1" s="59" t="s">
        <v>91</v>
      </c>
    </row>
    <row r="2" spans="1:39" x14ac:dyDescent="0.2">
      <c r="A2" s="46" t="s">
        <v>59</v>
      </c>
      <c r="B2" s="47" t="s">
        <v>60</v>
      </c>
      <c r="C2" s="47" t="s">
        <v>61</v>
      </c>
      <c r="D2" s="46" t="s">
        <v>57</v>
      </c>
      <c r="E2" s="46" t="s">
        <v>58</v>
      </c>
      <c r="F2" s="46" t="s">
        <v>62</v>
      </c>
      <c r="G2" s="47" t="s">
        <v>63</v>
      </c>
      <c r="H2" s="47" t="s">
        <v>75</v>
      </c>
      <c r="I2" s="47" t="s">
        <v>64</v>
      </c>
      <c r="J2" s="47" t="s">
        <v>75</v>
      </c>
      <c r="K2" s="47" t="s">
        <v>65</v>
      </c>
      <c r="L2" s="47" t="s">
        <v>75</v>
      </c>
      <c r="M2" s="47" t="s">
        <v>66</v>
      </c>
      <c r="N2" s="47" t="s">
        <v>75</v>
      </c>
      <c r="O2" s="47" t="s">
        <v>67</v>
      </c>
      <c r="P2" s="47" t="s">
        <v>75</v>
      </c>
      <c r="Q2" s="47" t="s">
        <v>68</v>
      </c>
      <c r="R2" s="47" t="s">
        <v>75</v>
      </c>
      <c r="S2" s="47" t="s">
        <v>69</v>
      </c>
      <c r="T2" s="47" t="s">
        <v>75</v>
      </c>
      <c r="U2" s="47" t="s">
        <v>70</v>
      </c>
      <c r="V2" s="47" t="s">
        <v>75</v>
      </c>
      <c r="W2" s="47" t="s">
        <v>71</v>
      </c>
      <c r="X2" s="47" t="s">
        <v>75</v>
      </c>
      <c r="Y2" s="47" t="s">
        <v>72</v>
      </c>
      <c r="Z2" s="47" t="s">
        <v>75</v>
      </c>
      <c r="AA2" s="47" t="s">
        <v>73</v>
      </c>
      <c r="AB2" s="47" t="s">
        <v>75</v>
      </c>
      <c r="AC2" s="47" t="s">
        <v>74</v>
      </c>
      <c r="AD2" s="47" t="s">
        <v>75</v>
      </c>
      <c r="AE2" s="47" t="s">
        <v>108</v>
      </c>
      <c r="AF2" s="47" t="s">
        <v>75</v>
      </c>
      <c r="AG2" s="47" t="s">
        <v>109</v>
      </c>
      <c r="AH2" s="47" t="s">
        <v>75</v>
      </c>
      <c r="AI2" s="47" t="s">
        <v>121</v>
      </c>
      <c r="AJ2" s="47" t="s">
        <v>105</v>
      </c>
      <c r="AK2" s="47"/>
      <c r="AL2" s="47"/>
      <c r="AM2" s="47"/>
    </row>
    <row r="3" spans="1:39" x14ac:dyDescent="0.2">
      <c r="A3" s="48">
        <f>'参加申込書（ＷＥＢ）'!D6</f>
        <v>0</v>
      </c>
      <c r="B3" s="48">
        <f>'参加申込書（ＷＥＢ）'!B12</f>
        <v>0</v>
      </c>
      <c r="C3" s="48">
        <f>'参加申込書（ＷＥＢ）'!B11</f>
        <v>0</v>
      </c>
      <c r="F3" s="48">
        <f>'参加申込書（ＷＥＢ）'!D7</f>
        <v>0</v>
      </c>
      <c r="G3" s="48">
        <f>'参加申込書（ＷＥＢ）'!D24</f>
        <v>0</v>
      </c>
      <c r="H3" s="48">
        <f>'参加申込書（ＷＥＢ）'!D23</f>
        <v>0</v>
      </c>
      <c r="I3" s="48">
        <f>'参加申込書（ＷＥＢ）'!D26</f>
        <v>0</v>
      </c>
      <c r="J3" s="48">
        <f>'参加申込書（ＷＥＢ）'!D25</f>
        <v>0</v>
      </c>
      <c r="K3" s="48">
        <f>'参加申込書（ＷＥＢ）'!D28</f>
        <v>0</v>
      </c>
      <c r="L3" s="48">
        <f>'参加申込書（ＷＥＢ）'!D27</f>
        <v>0</v>
      </c>
      <c r="M3" s="48">
        <f>'参加申込書（ＷＥＢ）'!D30</f>
        <v>0</v>
      </c>
      <c r="N3" s="48">
        <f>'参加申込書（ＷＥＢ）'!D29</f>
        <v>0</v>
      </c>
      <c r="O3" s="48">
        <f>'参加申込書（ＷＥＢ）'!D32</f>
        <v>0</v>
      </c>
      <c r="P3" s="48">
        <f>'参加申込書（ＷＥＢ）'!D31</f>
        <v>0</v>
      </c>
      <c r="Q3" s="48">
        <f>'参加申込書（ＷＥＢ）'!D34</f>
        <v>0</v>
      </c>
      <c r="R3" s="48">
        <f>'参加申込書（ＷＥＢ）'!D33</f>
        <v>0</v>
      </c>
      <c r="S3" s="48">
        <f>'参加申込書（ＷＥＢ）'!D36</f>
        <v>0</v>
      </c>
      <c r="T3" s="48">
        <f>'参加申込書（ＷＥＢ）'!D35</f>
        <v>0</v>
      </c>
      <c r="U3" s="48">
        <f>'参加申込書（ＷＥＢ）'!D38</f>
        <v>0</v>
      </c>
      <c r="V3" s="48">
        <f>'参加申込書（ＷＥＢ）'!D37</f>
        <v>0</v>
      </c>
      <c r="W3" s="48"/>
      <c r="X3" s="48"/>
      <c r="Y3" s="48"/>
      <c r="Z3" s="48"/>
      <c r="AA3" s="48"/>
      <c r="AB3" s="48"/>
      <c r="AC3" s="48"/>
      <c r="AD3" s="48"/>
      <c r="AE3" s="48">
        <f>'参加申込書（ＷＥＢ）'!B16</f>
        <v>0</v>
      </c>
      <c r="AF3" s="48">
        <f>'参加申込書（ＷＥＢ）'!B15</f>
        <v>0</v>
      </c>
      <c r="AG3" s="48">
        <f>'参加申込書（ＷＥＢ）'!G16</f>
        <v>0</v>
      </c>
      <c r="AH3" s="48">
        <f>'参加申込書（ＷＥＢ）'!G15</f>
        <v>0</v>
      </c>
      <c r="AI3" s="48">
        <f>'参加申込書（ＷＥＢ）'!L16</f>
        <v>0</v>
      </c>
      <c r="AJ3" s="48">
        <f>'参加申込書（ＷＥＢ）'!L15</f>
        <v>0</v>
      </c>
    </row>
    <row r="4" spans="1:39" s="52" customFormat="1" x14ac:dyDescent="0.2"/>
    <row r="5" spans="1:39" s="52" customFormat="1" x14ac:dyDescent="0.2">
      <c r="A5" s="74" t="s">
        <v>11</v>
      </c>
      <c r="B5" s="75">
        <f>M11</f>
        <v>0</v>
      </c>
      <c r="C5" s="75">
        <f>M12</f>
        <v>0</v>
      </c>
      <c r="D5" s="75">
        <f>M13</f>
        <v>0</v>
      </c>
      <c r="E5" s="75">
        <f>M14</f>
        <v>0</v>
      </c>
      <c r="F5" s="75">
        <f>M15</f>
        <v>0</v>
      </c>
      <c r="G5" s="75">
        <f>M16</f>
        <v>0</v>
      </c>
      <c r="H5" s="75">
        <f>M17</f>
        <v>0</v>
      </c>
      <c r="I5" s="75">
        <f>M18</f>
        <v>0</v>
      </c>
    </row>
    <row r="6" spans="1:39" ht="23.5" x14ac:dyDescent="0.35">
      <c r="A6" s="59" t="s">
        <v>92</v>
      </c>
    </row>
    <row r="7" spans="1:39" x14ac:dyDescent="0.2">
      <c r="A7" s="45" t="s">
        <v>85</v>
      </c>
      <c r="B7" s="45" t="s">
        <v>27</v>
      </c>
      <c r="C7" s="45" t="s">
        <v>28</v>
      </c>
      <c r="D7" s="45" t="s">
        <v>86</v>
      </c>
      <c r="E7" s="379" t="s">
        <v>93</v>
      </c>
      <c r="F7" s="379"/>
      <c r="G7" s="379"/>
      <c r="I7" s="379" t="s">
        <v>115</v>
      </c>
      <c r="J7" s="379"/>
      <c r="K7" s="379"/>
      <c r="M7" s="56" t="s">
        <v>113</v>
      </c>
      <c r="N7" s="71">
        <f>A3</f>
        <v>0</v>
      </c>
    </row>
    <row r="8" spans="1:39" x14ac:dyDescent="0.2">
      <c r="A8" s="45">
        <f>IF('参加申込書（ＷＥＢ）'!B24="",0,1)</f>
        <v>0</v>
      </c>
      <c r="B8" s="45">
        <f>IF('参加申込書（ＷＥＢ）'!L23="男",1,0)</f>
        <v>0</v>
      </c>
      <c r="C8" s="45">
        <f>IF('参加申込書（ＷＥＢ）'!L23="女",1,0)</f>
        <v>0</v>
      </c>
      <c r="D8" s="45">
        <f>IF('参加申込書（ＷＥＢ）'!D24="",0,1)</f>
        <v>0</v>
      </c>
      <c r="E8" s="378" t="s">
        <v>84</v>
      </c>
      <c r="F8" s="378"/>
      <c r="G8" s="55">
        <f>SUM(D8:D22)</f>
        <v>0</v>
      </c>
      <c r="I8" s="53" t="s">
        <v>96</v>
      </c>
      <c r="J8" s="380">
        <f>'参加申込書（ＷＥＢ）'!B12</f>
        <v>0</v>
      </c>
      <c r="K8" s="381"/>
      <c r="L8" s="381"/>
      <c r="M8" s="56" t="s">
        <v>114</v>
      </c>
      <c r="N8" s="72">
        <f>F3</f>
        <v>0</v>
      </c>
    </row>
    <row r="9" spans="1:39" x14ac:dyDescent="0.2">
      <c r="E9" s="56" t="s">
        <v>87</v>
      </c>
      <c r="F9" s="57" t="s">
        <v>85</v>
      </c>
      <c r="G9" s="55">
        <f>SUM(A8:A22)</f>
        <v>0</v>
      </c>
      <c r="I9" s="53" t="s">
        <v>19</v>
      </c>
      <c r="J9" s="378">
        <f>'参加申込書（ＷＥＢ）'!B11</f>
        <v>0</v>
      </c>
      <c r="K9" s="378"/>
      <c r="L9" s="378"/>
      <c r="M9" s="378"/>
      <c r="N9" s="378"/>
    </row>
    <row r="10" spans="1:39" x14ac:dyDescent="0.2">
      <c r="A10" s="45">
        <f>IF('参加申込書（ＷＥＢ）'!B26="",0,1)</f>
        <v>0</v>
      </c>
      <c r="B10" s="45">
        <f>IF('参加申込書（ＷＥＢ）'!L25="男",1,0)</f>
        <v>0</v>
      </c>
      <c r="C10" s="45">
        <f>IF('参加申込書（ＷＥＢ）'!L25="女",1,0)</f>
        <v>0</v>
      </c>
      <c r="D10" s="45">
        <f>IF('参加申込書（ＷＥＢ）'!D26="",0,1)</f>
        <v>0</v>
      </c>
      <c r="E10" s="58"/>
      <c r="F10" s="57" t="s">
        <v>88</v>
      </c>
      <c r="G10" s="55">
        <f>G8-G9</f>
        <v>0</v>
      </c>
      <c r="I10" s="53" t="s">
        <v>94</v>
      </c>
      <c r="J10" s="53" t="s">
        <v>95</v>
      </c>
      <c r="K10" s="53" t="s">
        <v>19</v>
      </c>
      <c r="L10" s="60" t="s">
        <v>10</v>
      </c>
      <c r="M10" s="60" t="s">
        <v>11</v>
      </c>
      <c r="N10" s="60" t="s">
        <v>12</v>
      </c>
    </row>
    <row r="11" spans="1:39" x14ac:dyDescent="0.2">
      <c r="E11" s="58"/>
      <c r="F11" s="57" t="s">
        <v>89</v>
      </c>
      <c r="G11" s="55">
        <f>SUM(B8:B22)</f>
        <v>0</v>
      </c>
      <c r="I11" s="53">
        <v>1</v>
      </c>
      <c r="J11" s="70">
        <f>'参加申込書（ＷＥＢ）'!D24</f>
        <v>0</v>
      </c>
      <c r="K11" s="70">
        <f>'参加申込書（ＷＥＢ）'!D23</f>
        <v>0</v>
      </c>
      <c r="L11" s="54">
        <f>'参加申込書（ＷＥＢ）'!J23</f>
        <v>0</v>
      </c>
      <c r="M11" s="53">
        <f>'参加申込書（ＷＥＢ）'!L23</f>
        <v>0</v>
      </c>
      <c r="N11" s="382" t="s">
        <v>120</v>
      </c>
    </row>
    <row r="12" spans="1:39" x14ac:dyDescent="0.2">
      <c r="A12" s="45">
        <f>IF('参加申込書（ＷＥＢ）'!B28="",0,1)</f>
        <v>0</v>
      </c>
      <c r="B12" s="45">
        <f>IF('参加申込書（ＷＥＢ）'!L27="男",1,0)</f>
        <v>0</v>
      </c>
      <c r="C12" s="45">
        <f>IF('参加申込書（ＷＥＢ）'!L27="女",1,0)</f>
        <v>0</v>
      </c>
      <c r="D12" s="45">
        <f>IF('参加申込書（ＷＥＢ）'!D28="",0,1)</f>
        <v>0</v>
      </c>
      <c r="E12" s="58"/>
      <c r="F12" s="57" t="s">
        <v>90</v>
      </c>
      <c r="G12" s="55">
        <f>SUM(C8:C22)</f>
        <v>0</v>
      </c>
      <c r="I12" s="53">
        <v>2</v>
      </c>
      <c r="J12" s="70">
        <f>'参加申込書（ＷＥＢ）'!D26</f>
        <v>0</v>
      </c>
      <c r="K12" s="70">
        <f>'参加申込書（ＷＥＢ）'!D25</f>
        <v>0</v>
      </c>
      <c r="L12" s="54">
        <f>'参加申込書（ＷＥＢ）'!J25</f>
        <v>0</v>
      </c>
      <c r="M12" s="53">
        <f>'参加申込書（ＷＥＢ）'!L25</f>
        <v>0</v>
      </c>
      <c r="N12" s="383"/>
    </row>
    <row r="13" spans="1:39" x14ac:dyDescent="0.2">
      <c r="I13" s="53">
        <v>3</v>
      </c>
      <c r="J13" s="70">
        <f>'参加申込書（ＷＥＢ）'!D28</f>
        <v>0</v>
      </c>
      <c r="K13" s="70">
        <f>'参加申込書（ＷＥＢ）'!D27</f>
        <v>0</v>
      </c>
      <c r="L13" s="54">
        <f>'参加申込書（ＷＥＢ）'!J27</f>
        <v>0</v>
      </c>
      <c r="M13" s="53">
        <f>'参加申込書（ＷＥＢ）'!L27</f>
        <v>0</v>
      </c>
      <c r="N13" s="383"/>
    </row>
    <row r="14" spans="1:39" x14ac:dyDescent="0.2">
      <c r="A14" s="45">
        <f>IF('参加申込書（ＷＥＢ）'!B30="",0,1)</f>
        <v>0</v>
      </c>
      <c r="B14" s="45">
        <f>IF('参加申込書（ＷＥＢ）'!L29="男",1,0)</f>
        <v>0</v>
      </c>
      <c r="C14" s="45">
        <f>IF('参加申込書（ＷＥＢ）'!L29="女",1,0)</f>
        <v>0</v>
      </c>
      <c r="D14" s="45">
        <f>IF('参加申込書（ＷＥＢ）'!D30="",0,1)</f>
        <v>0</v>
      </c>
      <c r="I14" s="53">
        <v>4</v>
      </c>
      <c r="J14" s="70">
        <f>'参加申込書（ＷＥＢ）'!D30</f>
        <v>0</v>
      </c>
      <c r="K14" s="70">
        <f>'参加申込書（ＷＥＢ）'!D29</f>
        <v>0</v>
      </c>
      <c r="L14" s="54">
        <f>'参加申込書（ＷＥＢ）'!J29</f>
        <v>0</v>
      </c>
      <c r="M14" s="53">
        <f>'参加申込書（ＷＥＢ）'!L29</f>
        <v>0</v>
      </c>
      <c r="N14" s="383"/>
    </row>
    <row r="15" spans="1:39" x14ac:dyDescent="0.2">
      <c r="I15" s="53">
        <v>5</v>
      </c>
      <c r="J15" s="70">
        <f>'参加申込書（ＷＥＢ）'!D32</f>
        <v>0</v>
      </c>
      <c r="K15" s="70">
        <f>'参加申込書（ＷＥＢ）'!D31</f>
        <v>0</v>
      </c>
      <c r="L15" s="54">
        <f>'参加申込書（ＷＥＢ）'!J31</f>
        <v>0</v>
      </c>
      <c r="M15" s="53">
        <f>'参加申込書（ＷＥＢ）'!L31</f>
        <v>0</v>
      </c>
      <c r="N15" s="383"/>
    </row>
    <row r="16" spans="1:39" x14ac:dyDescent="0.2">
      <c r="A16" s="45">
        <f>IF('参加申込書（ＷＥＢ）'!B32="",0,1)</f>
        <v>0</v>
      </c>
      <c r="B16" s="45">
        <f>IF('参加申込書（ＷＥＢ）'!L31="男",1,0)</f>
        <v>0</v>
      </c>
      <c r="C16" s="45">
        <f>IF('参加申込書（ＷＥＢ）'!L31="女",1,0)</f>
        <v>0</v>
      </c>
      <c r="D16" s="45">
        <f>IF('参加申込書（ＷＥＢ）'!D32="",0,1)</f>
        <v>0</v>
      </c>
      <c r="I16" s="53">
        <v>6</v>
      </c>
      <c r="J16" s="70">
        <f>'参加申込書（ＷＥＢ）'!D34</f>
        <v>0</v>
      </c>
      <c r="K16" s="70">
        <f>'参加申込書（ＷＥＢ）'!D33</f>
        <v>0</v>
      </c>
      <c r="L16" s="54">
        <f>'参加申込書（ＷＥＢ）'!J33</f>
        <v>0</v>
      </c>
      <c r="M16" s="53">
        <f>'参加申込書（ＷＥＢ）'!L33</f>
        <v>0</v>
      </c>
      <c r="N16" s="383"/>
    </row>
    <row r="17" spans="1:14" x14ac:dyDescent="0.2">
      <c r="I17" s="53">
        <v>7</v>
      </c>
      <c r="J17" s="70">
        <f>'参加申込書（ＷＥＢ）'!D36</f>
        <v>0</v>
      </c>
      <c r="K17" s="70">
        <f>'参加申込書（ＷＥＢ）'!D35</f>
        <v>0</v>
      </c>
      <c r="L17" s="54">
        <f>'参加申込書（ＷＥＢ）'!J35</f>
        <v>0</v>
      </c>
      <c r="M17" s="53">
        <f>'参加申込書（ＷＥＢ）'!L35</f>
        <v>0</v>
      </c>
      <c r="N17" s="383"/>
    </row>
    <row r="18" spans="1:14" x14ac:dyDescent="0.2">
      <c r="A18" s="45">
        <f>IF('参加申込書（ＷＥＢ）'!B34="",0,1)</f>
        <v>0</v>
      </c>
      <c r="B18" s="45">
        <f>IF('参加申込書（ＷＥＢ）'!L33="男",1,0)</f>
        <v>0</v>
      </c>
      <c r="C18" s="45">
        <f>IF('参加申込書（ＷＥＢ）'!L33="女",1,0)</f>
        <v>0</v>
      </c>
      <c r="D18" s="45">
        <f>IF('参加申込書（ＷＥＢ）'!D34="",0,1)</f>
        <v>0</v>
      </c>
      <c r="I18" s="53">
        <v>8</v>
      </c>
      <c r="J18" s="70">
        <f>'参加申込書（ＷＥＢ）'!D38</f>
        <v>0</v>
      </c>
      <c r="K18" s="70">
        <f>'参加申込書（ＷＥＢ）'!D37</f>
        <v>0</v>
      </c>
      <c r="L18" s="54">
        <f>'参加申込書（ＷＥＢ）'!J37</f>
        <v>0</v>
      </c>
      <c r="M18" s="53">
        <f>'参加申込書（ＷＥＢ）'!L37</f>
        <v>0</v>
      </c>
      <c r="N18" s="384"/>
    </row>
    <row r="19" spans="1:14" x14ac:dyDescent="0.2">
      <c r="I19" s="61" t="s">
        <v>98</v>
      </c>
      <c r="J19" s="62"/>
      <c r="K19" s="62"/>
      <c r="L19" s="62"/>
      <c r="M19" s="63"/>
      <c r="N19" s="53" t="s">
        <v>12</v>
      </c>
    </row>
    <row r="20" spans="1:14" x14ac:dyDescent="0.2">
      <c r="A20" s="45">
        <f>IF('参加申込書（ＷＥＢ）'!B36="",0,1)</f>
        <v>0</v>
      </c>
      <c r="B20" s="45">
        <f>IF('参加申込書（ＷＥＢ）'!L35="男",1,0)</f>
        <v>0</v>
      </c>
      <c r="C20" s="45">
        <f>IF('参加申込書（ＷＥＢ）'!L35="女",1,0)</f>
        <v>0</v>
      </c>
      <c r="D20" s="45">
        <f>IF('参加申込書（ＷＥＢ）'!D36="",0,1)</f>
        <v>0</v>
      </c>
      <c r="I20" s="372">
        <f>'参加申込書（ＷＥＢ）'!B39</f>
        <v>0</v>
      </c>
      <c r="J20" s="373"/>
      <c r="K20" s="373"/>
      <c r="L20" s="373"/>
      <c r="M20" s="374"/>
      <c r="N20" s="369">
        <f>'参加申込書（ＷＥＢ）'!L40</f>
        <v>0</v>
      </c>
    </row>
    <row r="21" spans="1:14" x14ac:dyDescent="0.2">
      <c r="I21" s="372"/>
      <c r="J21" s="373"/>
      <c r="K21" s="373"/>
      <c r="L21" s="373"/>
      <c r="M21" s="374"/>
      <c r="N21" s="370"/>
    </row>
    <row r="22" spans="1:14" x14ac:dyDescent="0.2">
      <c r="A22" s="45">
        <f>IF('参加申込書（ＷＥＢ）'!B38="",0,1)</f>
        <v>0</v>
      </c>
      <c r="B22" s="45">
        <f>IF('参加申込書（ＷＥＢ）'!L37="男",1,0)</f>
        <v>0</v>
      </c>
      <c r="C22" s="45">
        <f>IF('参加申込書（ＷＥＢ）'!L37="女",1,0)</f>
        <v>0</v>
      </c>
      <c r="D22" s="45">
        <f>IF('参加申込書（ＷＥＢ）'!D38="",0,1)</f>
        <v>0</v>
      </c>
      <c r="I22" s="375"/>
      <c r="J22" s="376"/>
      <c r="K22" s="376"/>
      <c r="L22" s="376"/>
      <c r="M22" s="377"/>
      <c r="N22" s="371"/>
    </row>
    <row r="24" spans="1:14" x14ac:dyDescent="0.2">
      <c r="I24" s="45" t="s">
        <v>112</v>
      </c>
    </row>
    <row r="25" spans="1:14" x14ac:dyDescent="0.2">
      <c r="I25" s="45">
        <f>I20</f>
        <v>0</v>
      </c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参加申込書（ＷＥＢ）</vt:lpstr>
      <vt:lpstr>参加申込書（手書き）</vt:lpstr>
      <vt:lpstr>選手確認表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M.Okamura</cp:lastModifiedBy>
  <cp:lastPrinted>2012-04-21T07:56:35Z</cp:lastPrinted>
  <dcterms:created xsi:type="dcterms:W3CDTF">2006-05-02T07:53:03Z</dcterms:created>
  <dcterms:modified xsi:type="dcterms:W3CDTF">2019-07-02T08:27:09Z</dcterms:modified>
</cp:coreProperties>
</file>